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Abstract" sheetId="1" r:id="rId1"/>
    <sheet name="RPSSGP Scheme" sheetId="2" r:id="rId2"/>
    <sheet name="NVVN Scheme" sheetId="3" r:id="rId3"/>
    <sheet name="Solar Bidding 2012" sheetId="4" r:id="rId4"/>
    <sheet name="Solar Bidding Open Offer" sheetId="5" r:id="rId5"/>
    <sheet name="Solar Bidding 2014" sheetId="6" r:id="rId6"/>
    <sheet name="Third Party &amp; Captive" sheetId="7" r:id="rId7"/>
  </sheets>
  <definedNames>
    <definedName name="_xlnm.Print_Area" localSheetId="1">'RPSSGP Scheme'!$A$4:$G$10</definedName>
    <definedName name="_xlnm.Print_Titles" localSheetId="1">'RPSSGP Scheme'!$4:$4</definedName>
    <definedName name="_xlnm.Print_Area" localSheetId="1">'RPSSGP Scheme'!$A$4:$G$10</definedName>
    <definedName name="_xlnm.Print_Titles" localSheetId="1">'RPSSGP Scheme'!$4:$4</definedName>
  </definedNames>
  <calcPr fullCalcOnLoad="1"/>
</workbook>
</file>

<file path=xl/sharedStrings.xml><?xml version="1.0" encoding="utf-8"?>
<sst xmlns="http://schemas.openxmlformats.org/spreadsheetml/2006/main" count="685" uniqueCount="385">
  <si>
    <t>Status of Solar Power Projects as on 05-05-2016</t>
  </si>
  <si>
    <t>Sale to Discom</t>
  </si>
  <si>
    <t>Sl. No.</t>
  </si>
  <si>
    <t>Details</t>
  </si>
  <si>
    <t>Total Nos.</t>
  </si>
  <si>
    <t>Total Capacity
in MW</t>
  </si>
  <si>
    <t>Commissioned with Grid</t>
  </si>
  <si>
    <t>To be Commissioned in 2015-2016</t>
  </si>
  <si>
    <t>To be Commissioned in 2016-2017
in MW</t>
  </si>
  <si>
    <t>Nos</t>
  </si>
  <si>
    <t>Capacity in MW</t>
  </si>
  <si>
    <t>JNNSM (RPSSGP)</t>
  </si>
  <si>
    <t>-</t>
  </si>
  <si>
    <t>NTPC Vidyut Vyapar Nigam (PPAs combined AP)</t>
  </si>
  <si>
    <t xml:space="preserve"> Competitive Bidding – 2012</t>
  </si>
  <si>
    <t xml:space="preserve"> Open Offer – 2013</t>
  </si>
  <si>
    <t xml:space="preserve"> Competitive Bidding – 2014</t>
  </si>
  <si>
    <t>Solar Roof Top under Net metering</t>
  </si>
  <si>
    <t xml:space="preserve"> Competitive Bidding – 2015</t>
  </si>
  <si>
    <t>Sale to Discom (Under REC)</t>
  </si>
  <si>
    <t>Sub-Total</t>
  </si>
  <si>
    <t>Third Party Sale/Captive use</t>
  </si>
  <si>
    <t>Total Capacity in MW</t>
  </si>
  <si>
    <t>Commissioned with Grid in MW</t>
  </si>
  <si>
    <t>To be Commissioned in 2015-2016 in MW</t>
  </si>
  <si>
    <t>To be Commissioned in 2016-2017 in MW</t>
  </si>
  <si>
    <t>3rd Party</t>
  </si>
  <si>
    <t>Captive</t>
  </si>
  <si>
    <t>Grand Total</t>
  </si>
  <si>
    <t>The following incentives applicable to all the Solar Power projects commissioned after 01.06.2015 as per Telangana Solar Power Policy-2015</t>
  </si>
  <si>
    <r>
      <t>i.</t>
    </r>
    <r>
      <rPr>
        <sz val="11"/>
        <rFont val="Times New Roman"/>
        <family val="1"/>
      </rPr>
      <t xml:space="preserve">            </t>
    </r>
    <r>
      <rPr>
        <sz val="11"/>
        <rFont val="Century Gothic"/>
        <family val="2"/>
      </rPr>
      <t>Facilitation of expeditious approvals through single window clearance 
            through TS-iPass.</t>
    </r>
  </si>
  <si>
    <r>
      <t>ii.</t>
    </r>
    <r>
      <rPr>
        <sz val="11"/>
        <rFont val="Times New Roman"/>
        <family val="1"/>
      </rPr>
      <t xml:space="preserve">           </t>
    </r>
    <r>
      <rPr>
        <sz val="11"/>
        <rFont val="Century Gothic"/>
        <family val="2"/>
      </rPr>
      <t xml:space="preserve">Deemed conversion to Non-agricultural land status </t>
    </r>
  </si>
  <si>
    <r>
      <t>iii.</t>
    </r>
    <r>
      <rPr>
        <sz val="11"/>
        <rFont val="Times New Roman"/>
        <family val="1"/>
      </rPr>
      <t xml:space="preserve">          </t>
    </r>
    <r>
      <rPr>
        <sz val="11"/>
        <rFont val="Century Gothic"/>
        <family val="2"/>
      </rPr>
      <t xml:space="preserve">Exemption from Land ceiling Act </t>
    </r>
  </si>
  <si>
    <r>
      <t>iv.</t>
    </r>
    <r>
      <rPr>
        <sz val="11"/>
        <rFont val="Times New Roman"/>
        <family val="1"/>
      </rPr>
      <t xml:space="preserve">         </t>
    </r>
    <r>
      <rPr>
        <sz val="11"/>
        <rFont val="Century Gothic"/>
        <family val="2"/>
      </rPr>
      <t>Exemption of Transmission and Distribution charges for wheeling of power for Captive use</t>
    </r>
  </si>
  <si>
    <r>
      <t>v.</t>
    </r>
    <r>
      <rPr>
        <sz val="11"/>
        <rFont val="Times New Roman"/>
        <family val="1"/>
      </rPr>
      <t xml:space="preserve">          </t>
    </r>
    <r>
      <rPr>
        <sz val="11"/>
        <rFont val="Century Gothic"/>
        <family val="2"/>
      </rPr>
      <t>Exemption of Electricity Duty in respect of all SPPs set up within the state.</t>
    </r>
  </si>
  <si>
    <r>
      <t>vi.</t>
    </r>
    <r>
      <rPr>
        <sz val="11"/>
        <rFont val="Times New Roman"/>
        <family val="1"/>
      </rPr>
      <t xml:space="preserve">         </t>
    </r>
    <r>
      <rPr>
        <sz val="11"/>
        <rFont val="Century Gothic"/>
        <family val="2"/>
      </rPr>
      <t>Exemption of Supervision charges levied by TSTRANSCO/TSDiscoms for the 
           estimates for evacuation of solar power i.e., interconnection line /bay 
           extensions at substations.</t>
    </r>
  </si>
  <si>
    <r>
      <t>vii.</t>
    </r>
    <r>
      <rPr>
        <sz val="11"/>
        <rFont val="Times New Roman"/>
        <family val="1"/>
      </rPr>
      <t xml:space="preserve">        </t>
    </r>
    <r>
      <rPr>
        <sz val="11"/>
        <rFont val="Century Gothic"/>
        <family val="2"/>
      </rPr>
      <t>Levy of INR 25,000 per acre basis towards Payment of Development 
           Charges and Layout fee and permission from Gram Panchayat.</t>
    </r>
  </si>
  <si>
    <r>
      <t>viii.</t>
    </r>
    <r>
      <rPr>
        <sz val="11"/>
        <rFont val="Times New Roman"/>
        <family val="1"/>
      </rPr>
      <t xml:space="preserve">       </t>
    </r>
    <r>
      <rPr>
        <sz val="11"/>
        <rFont val="Century Gothic"/>
        <family val="2"/>
      </rPr>
      <t>Refund of VAT for a period of 5 years</t>
    </r>
  </si>
  <si>
    <t>ix.        Refund of Stamp Duty</t>
  </si>
  <si>
    <t>Solar Projects under RPSSGP Scheme</t>
  </si>
  <si>
    <t>S.No.</t>
  </si>
  <si>
    <t>Name of the Company</t>
  </si>
  <si>
    <t>Location</t>
  </si>
  <si>
    <t>Voltage of interface</t>
  </si>
  <si>
    <t>Capacity Synchronised (MW)</t>
  </si>
  <si>
    <t>Date of Agt</t>
  </si>
  <si>
    <t>COD</t>
  </si>
  <si>
    <t xml:space="preserve">M/s Ramakrishna Industries
</t>
  </si>
  <si>
    <t xml:space="preserve">Kishan Nagar (v), 
Shadnagar (M), 
Mahaboobnagar District </t>
  </si>
  <si>
    <t>11 KV</t>
  </si>
  <si>
    <t>20-08-2010</t>
  </si>
  <si>
    <t>16-09-2011</t>
  </si>
  <si>
    <t>M/s Bhavani Enginerring</t>
  </si>
  <si>
    <t>Madhava yedavally (V),
Narkatpally (M), 
Nalgonda district</t>
  </si>
  <si>
    <t>19-08-2010</t>
  </si>
  <si>
    <t>15-03-2012</t>
  </si>
  <si>
    <t>M/s Andromeda Energy Technologies (P) Ltd</t>
  </si>
  <si>
    <t>Avancha (V), 
Narasapur (M), 
Medak  District</t>
  </si>
  <si>
    <t>11KV</t>
  </si>
  <si>
    <t>M/s Photon Energy Systems Limited</t>
  </si>
  <si>
    <t xml:space="preserve">Mominpet (V),
 Ranga Reddy District </t>
  </si>
  <si>
    <t>APGENCO</t>
  </si>
  <si>
    <t xml:space="preserve">Jurala HES, Mahaboobnagar District </t>
  </si>
  <si>
    <t>10-01-2012</t>
  </si>
  <si>
    <t>Total Capacity under RPSSGP Scheme:</t>
  </si>
  <si>
    <t>Solar Projects under Bundled Power (NVVN) Scheme:</t>
  </si>
  <si>
    <t>M/s Sai Sudhir Energy Limited (5 MW)</t>
  </si>
  <si>
    <t>T. Veerapuram (V),
 Raidurg Taluk,
 Anantapur Dist.</t>
  </si>
  <si>
    <t>33 KV</t>
  </si>
  <si>
    <t>PSA between NVVN &amp; APCPDCL</t>
  </si>
  <si>
    <t>05-01-2012</t>
  </si>
  <si>
    <t>M/s Rithwik Projects Private Limited (5 MW)</t>
  </si>
  <si>
    <t xml:space="preserve">Kotagulla (V), 
Kadiri (M),
 Anantapur district </t>
  </si>
  <si>
    <t>Commissioned</t>
  </si>
  <si>
    <t>M/s Welspun Solar AP Pvt Ltd (5MW)</t>
  </si>
  <si>
    <t>Pulivendula, 
Kadapa district</t>
  </si>
  <si>
    <t>M/s Sai Sudhir Energy Limited (20 MW)</t>
  </si>
  <si>
    <t>Borampalli (V), Kalyandurg (M), Anantapur district</t>
  </si>
  <si>
    <t>26-04-2013</t>
  </si>
  <si>
    <t>Total Capacity under Bundled Scheme:</t>
  </si>
  <si>
    <t>Solar Projects through Competitive bidding 2012</t>
  </si>
  <si>
    <t>Sl. No</t>
  </si>
  <si>
    <t>Capacity</t>
  </si>
  <si>
    <t xml:space="preserve">Commissioned
Capacity </t>
  </si>
  <si>
    <t>Voltage of Injection</t>
  </si>
  <si>
    <t>Interconnection point</t>
  </si>
  <si>
    <t>Signing of PPA</t>
  </si>
  <si>
    <t>Commissioned on</t>
  </si>
  <si>
    <t>Essel Mining and Industries Ltd</t>
  </si>
  <si>
    <t>132 KV SS Achampet</t>
  </si>
  <si>
    <t>05-08-2013</t>
  </si>
  <si>
    <t>07-07-2014</t>
  </si>
  <si>
    <t>132 KV SS Kalwakurty</t>
  </si>
  <si>
    <t>30-06-2014</t>
  </si>
  <si>
    <t>132 KV SS Pedda Shankarampeta</t>
  </si>
  <si>
    <t>28-07-2014</t>
  </si>
  <si>
    <t>SSJ Power Projects &amp; Infrastructures Pvt Ltd</t>
  </si>
  <si>
    <t>132/33 KV Parigi SS</t>
  </si>
  <si>
    <t>16-08-2013</t>
  </si>
  <si>
    <t>01-11-2014</t>
  </si>
  <si>
    <t>M/s Chintapally Saibaba Energy Pvt.Ltd (Previously M/s.P.V.K Engineers Pvt Ltd)</t>
  </si>
  <si>
    <t>33 KV SS Chinthapalli</t>
  </si>
  <si>
    <t xml:space="preserve"> 11-02-2014</t>
  </si>
  <si>
    <t>02-10-2014</t>
  </si>
  <si>
    <t>M/s Photon Solar Power Private Limited</t>
  </si>
  <si>
    <t>33 KV SS Narayanakhed</t>
  </si>
  <si>
    <t xml:space="preserve"> 06-02-2014</t>
  </si>
  <si>
    <t>18-10-2015</t>
  </si>
  <si>
    <t>M/s Starlite Global Enterprises India Ltd</t>
  </si>
  <si>
    <t>132 KV SS Sadasivapet</t>
  </si>
  <si>
    <t>19-06-2015</t>
  </si>
  <si>
    <t>M/s Ushas Ventures Private Limited</t>
  </si>
  <si>
    <t>33/11 KV Kodangal</t>
  </si>
  <si>
    <t xml:space="preserve"> 30-05-2014</t>
  </si>
  <si>
    <t>27-11-2015</t>
  </si>
  <si>
    <t>M/s Tri Solar (SPV M/s SR Construction)</t>
  </si>
  <si>
    <t>132 KV SS Marikal</t>
  </si>
  <si>
    <t xml:space="preserve"> 30-09-2014</t>
  </si>
  <si>
    <t>31-12-2015</t>
  </si>
  <si>
    <t>M/s Premier Photovoltaic (Medak)  Private Limited</t>
  </si>
  <si>
    <t>33/11 KV Digwal</t>
  </si>
  <si>
    <t xml:space="preserve"> 22-04-2014</t>
  </si>
  <si>
    <t>30-03-2016</t>
  </si>
  <si>
    <t>33/11 KV Narsingi</t>
  </si>
  <si>
    <t>27-03-2016</t>
  </si>
  <si>
    <t>M/s New Era Enviro Ventures (Karimnagar) Private Limited</t>
  </si>
  <si>
    <t>33/11 KV Bujarampet</t>
  </si>
  <si>
    <t>21-04-2014</t>
  </si>
  <si>
    <t>29-03-2016</t>
  </si>
  <si>
    <t>M/s Sulochana Agro &amp; Infrastech Pvt Ltd</t>
  </si>
  <si>
    <t>33 KV SS Tekumatla</t>
  </si>
  <si>
    <t xml:space="preserve"> 07-02-2014</t>
  </si>
  <si>
    <t>31-03-2016</t>
  </si>
  <si>
    <t>M/s. Kirthi Power Solutions Pvt Ltd</t>
  </si>
  <si>
    <t>33 KV SS Urumadla</t>
  </si>
  <si>
    <t xml:space="preserve"> 06-05-2014</t>
  </si>
  <si>
    <t>TSNPDCL</t>
  </si>
  <si>
    <t>M/s Essel Mining &amp; Industries Ltd</t>
  </si>
  <si>
    <t>132/33 KV SS Mustyal</t>
  </si>
  <si>
    <t>21-08-2013</t>
  </si>
  <si>
    <t>26-09-2014</t>
  </si>
  <si>
    <t>M/s. New Era Enviro Ventures (Karimnagar) Pvt. Ltd.,</t>
  </si>
  <si>
    <t>33/11 KV SS Manakondur</t>
  </si>
  <si>
    <t>21.01.2014</t>
  </si>
  <si>
    <t>22-02-2016</t>
  </si>
  <si>
    <t>33/11 KV SS Peddalingapur</t>
  </si>
  <si>
    <t>28-03-2016</t>
  </si>
  <si>
    <t>33/11 KV SS Kundaram</t>
  </si>
  <si>
    <t>Total:</t>
  </si>
  <si>
    <t>Solar Power Projects under Open offer 2013</t>
  </si>
  <si>
    <t xml:space="preserve">Commissioned
Capacity Commissioned
Capacity Commissioned
Capacity </t>
  </si>
  <si>
    <t>List of Customers of M/s Enrich Energy Private Limited</t>
  </si>
  <si>
    <t>i</t>
  </si>
  <si>
    <t xml:space="preserve">M/s L. B. Kunjir </t>
  </si>
  <si>
    <t>33 kV</t>
  </si>
  <si>
    <t>132/33 KV Zaheerabad</t>
  </si>
  <si>
    <t>19-12-2014</t>
  </si>
  <si>
    <t>31-03-2015</t>
  </si>
  <si>
    <t>ii</t>
  </si>
  <si>
    <t xml:space="preserve">M/s Vikram Tea Processor Pvt ltd </t>
  </si>
  <si>
    <t>iii</t>
  </si>
  <si>
    <t xml:space="preserve">M/s Marudhar Fashions  </t>
  </si>
  <si>
    <t>24-12-2014</t>
  </si>
  <si>
    <t>iv</t>
  </si>
  <si>
    <t xml:space="preserve">M/s D.J. Malpani </t>
  </si>
  <si>
    <t>23-12-2014</t>
  </si>
  <si>
    <t>v</t>
  </si>
  <si>
    <t xml:space="preserve">M/s Paramount Minerals &amp; Chemicals Limited </t>
  </si>
  <si>
    <t>vi</t>
  </si>
  <si>
    <t xml:space="preserve">M/s Agarwal Enterprises </t>
  </si>
  <si>
    <t>23-01-2015</t>
  </si>
  <si>
    <t>vii</t>
  </si>
  <si>
    <t xml:space="preserve">M/s Ravindra K. Reshamwala </t>
  </si>
  <si>
    <t>22-01-2015</t>
  </si>
  <si>
    <t>viii</t>
  </si>
  <si>
    <t>Silver Line Investment Company Private Limited</t>
  </si>
  <si>
    <t>ix</t>
  </si>
  <si>
    <t xml:space="preserve">M/s Saraswati Industries </t>
  </si>
  <si>
    <t>24-01-2015</t>
  </si>
  <si>
    <t>x</t>
  </si>
  <si>
    <t xml:space="preserve">M/s Govindram Shobharam &amp; Co </t>
  </si>
  <si>
    <t>xi</t>
  </si>
  <si>
    <t xml:space="preserve">M/s Mahalingashetty &amp; Co. Limited </t>
  </si>
  <si>
    <t>xii</t>
  </si>
  <si>
    <t>M/s Swaraj P.V.C. Pipes Pvt Ltd</t>
  </si>
  <si>
    <t>06-02-2015</t>
  </si>
  <si>
    <t>xiii</t>
  </si>
  <si>
    <t xml:space="preserve">M/s Sansui Electronics Unit II </t>
  </si>
  <si>
    <t>10-03-2015</t>
  </si>
  <si>
    <t>xiv</t>
  </si>
  <si>
    <t xml:space="preserve">M/s Jsons Foundry Private Limited </t>
  </si>
  <si>
    <t>05-02-2015</t>
  </si>
  <si>
    <t>xv</t>
  </si>
  <si>
    <t>M/s Pudhari Publications Pvt Ltd</t>
  </si>
  <si>
    <t>xvi</t>
  </si>
  <si>
    <t>M/s Associated ceramics Limited</t>
  </si>
  <si>
    <t>30-04-2015</t>
  </si>
  <si>
    <t>30-09-2015</t>
  </si>
  <si>
    <t>xvii</t>
  </si>
  <si>
    <t>M/s Sunil B. Desadla</t>
  </si>
  <si>
    <t>05-05-2015</t>
  </si>
  <si>
    <t>xviii</t>
  </si>
  <si>
    <t>M/s Pudhari Publications Pvt Ltd – III</t>
  </si>
  <si>
    <t>28-04-2015</t>
  </si>
  <si>
    <t>xix</t>
  </si>
  <si>
    <t>xx</t>
  </si>
  <si>
    <t>M/s Shreyalaxmi</t>
  </si>
  <si>
    <t>xxi</t>
  </si>
  <si>
    <t>M/s Sanjay M Bafna</t>
  </si>
  <si>
    <t>04-05-2015</t>
  </si>
  <si>
    <t>xxii</t>
  </si>
  <si>
    <t>M/s Marudhar Fashions</t>
  </si>
  <si>
    <t>xxiii</t>
  </si>
  <si>
    <t>M/s Saphire Proventures Pvt Ltd</t>
  </si>
  <si>
    <t>xxiv</t>
  </si>
  <si>
    <t>M/s Advik Hi Tech Ovt Ltd</t>
  </si>
  <si>
    <t>03-10-2015</t>
  </si>
  <si>
    <t>M/s Bhagyanagar Green Energy Limited</t>
  </si>
  <si>
    <t>33/11 KV Peddamunthal</t>
  </si>
  <si>
    <t xml:space="preserve"> 27-01-2014</t>
  </si>
  <si>
    <t>08-07-2015</t>
  </si>
  <si>
    <t>M/s Marikal Solar Parks Private Limited</t>
  </si>
  <si>
    <t>132/33 KV Marikal SS</t>
  </si>
  <si>
    <t>29-05-2014</t>
  </si>
  <si>
    <t>01-06-2015</t>
  </si>
  <si>
    <t>M/s Mahaboobnagar Energy Projects Private Limited</t>
  </si>
  <si>
    <t xml:space="preserve"> 17-06-2014</t>
  </si>
  <si>
    <t>15-06-2015</t>
  </si>
  <si>
    <t>M/s Rays Power Infra Private Limited</t>
  </si>
  <si>
    <t>132/33 KV Habsipur</t>
  </si>
  <si>
    <t>05-08-2014</t>
  </si>
  <si>
    <t>M/s Sunborne Energy Services India (P) limited</t>
  </si>
  <si>
    <t>132 kV</t>
  </si>
  <si>
    <t>132/33 KV Ieeza SS132/33 KV Ieeza SS</t>
  </si>
  <si>
    <t>30-05-2014</t>
  </si>
  <si>
    <t>01-02-2016</t>
  </si>
  <si>
    <t>M/s Earth Solar Private Limited</t>
  </si>
  <si>
    <t>132/33 KV Vikarabad SS</t>
  </si>
  <si>
    <t>M/s Abhyudaya Green Economic Zones</t>
  </si>
  <si>
    <t>24-11-2014</t>
  </si>
  <si>
    <t>M/s Maheswari Mining &amp; Energy Pvt. Limited</t>
  </si>
  <si>
    <t>33/11 KV Kothapet</t>
  </si>
  <si>
    <t xml:space="preserve"> 29-01-2014</t>
  </si>
  <si>
    <t>24-03-2016</t>
  </si>
  <si>
    <t>132/33 KV Dharmasagar</t>
  </si>
  <si>
    <t>24-05-2014</t>
  </si>
  <si>
    <t>M/s Polepally Solar Parks Private Limited</t>
  </si>
  <si>
    <t>132/33 KV Jadcharla SS</t>
  </si>
  <si>
    <t xml:space="preserve">Solar Projects through Competitive bidding route 2014  </t>
  </si>
  <si>
    <t xml:space="preserve">Commissioned
Capacity Commissioned
Capacity </t>
  </si>
  <si>
    <t>M/s Prime Life Space Consultancy Private Limited</t>
  </si>
  <si>
    <t>33/11 KV SS Paladugu</t>
  </si>
  <si>
    <t>24-03-2015</t>
  </si>
  <si>
    <t>15-03-2016</t>
  </si>
  <si>
    <t>M/s RGS Solar Power Private Limited (SPV of R N Jewels Private Limited)</t>
  </si>
  <si>
    <t>132/33 KV SS Habsipur</t>
  </si>
  <si>
    <t>19-03-2015</t>
  </si>
  <si>
    <t>Synchronized 1 MW on    
12-05-2015Synchronized 1 MW on    
12-05-2015</t>
  </si>
  <si>
    <t>M/s SS Indus Solar Energy Private Limited</t>
  </si>
  <si>
    <t>33/11 KV SS Kattangur</t>
  </si>
  <si>
    <t>20-03-2015</t>
  </si>
  <si>
    <t>15-10-2015</t>
  </si>
  <si>
    <t>M/s Haldiram Snacks Private Limited</t>
  </si>
  <si>
    <t>132/33 KV SS Kalwakurthy</t>
  </si>
  <si>
    <t>16-03-2015</t>
  </si>
  <si>
    <t>29-09-2015</t>
  </si>
  <si>
    <t>M/s Pemmasani Solar Power Private Limited (SPV of M/s Sri Luxmi Estates Agro Paper Private Limited)</t>
  </si>
  <si>
    <t>132/33 KV SS Makthal</t>
  </si>
  <si>
    <t>11-03-2015</t>
  </si>
  <si>
    <t>24-02-2016</t>
  </si>
  <si>
    <t>Shapoorji Pallonji Iinfrastructure Capital CO. Pvt Limited</t>
  </si>
  <si>
    <t>132/33 KV SS Alampur</t>
  </si>
  <si>
    <t>02-03-2016</t>
  </si>
  <si>
    <t>M/s Vcarve Renewable Energy Private Limited (SPV of Global Associates INC)</t>
  </si>
  <si>
    <t>33/11 KV SS Kulkulpally</t>
  </si>
  <si>
    <t>09-03-2015</t>
  </si>
  <si>
    <t>08-03-2016</t>
  </si>
  <si>
    <t>M/s Arun Vidyuth Private Limited (SPV of M/s Sai Achyuth Energy Pvt Limited)</t>
  </si>
  <si>
    <t>33/11 KV SS Venkatapur</t>
  </si>
  <si>
    <t>19-03-2016</t>
  </si>
  <si>
    <t>M/s Winsol Solar (M/s First Solar Power India Private Limited)</t>
  </si>
  <si>
    <t>132/33 KV Kodangal</t>
  </si>
  <si>
    <t>10-04-2015</t>
  </si>
  <si>
    <t>M/s Global Coal &amp; Mining Private Limited</t>
  </si>
  <si>
    <t>132/33 KV SS Parigi</t>
  </si>
  <si>
    <t>23-03-2015</t>
  </si>
  <si>
    <t>23-03-2016</t>
  </si>
  <si>
    <t>M/s Renew Akshay Urja Private Limited (SPV of M/s Renew Solar Power Pvt Limited)</t>
  </si>
  <si>
    <t>220 kV</t>
  </si>
  <si>
    <t>400/220 KV SS Veltoor</t>
  </si>
  <si>
    <t>60 MW out of 100 MW Synchronized on 12-04-2016</t>
  </si>
  <si>
    <t>M/s Suraj Impex India Pvt. Limited</t>
  </si>
  <si>
    <t>20-04-2016</t>
  </si>
  <si>
    <t>M/s  Shining Sun Power (Telangana) Private Limited (SPV of M/s Rays Power Infra Pvt Ltd)</t>
  </si>
  <si>
    <t>27-04-2015</t>
  </si>
  <si>
    <t>23-04-2016</t>
  </si>
  <si>
    <t>M/s International Solar Corporation Private Limited</t>
  </si>
  <si>
    <t>33/11 KV SS Madaram</t>
  </si>
  <si>
    <t>12-03-2015</t>
  </si>
  <si>
    <t>12-04-2016</t>
  </si>
  <si>
    <t>M/s Karvy Solar Power Limited (SPV of M/s Karvy Consultants Limited)</t>
  </si>
  <si>
    <t>220/132 KV SS Sadasivapet</t>
  </si>
  <si>
    <t>18-03-2015</t>
  </si>
  <si>
    <t>Synch Order Issued</t>
  </si>
  <si>
    <t>Solar Power Projects under REC Mechanism (Third Party Sale/Captive/Pooled Cost):</t>
  </si>
  <si>
    <t>Capacity  in MW</t>
  </si>
  <si>
    <t>Injection Point</t>
  </si>
  <si>
    <t>3rd Party/ Captive</t>
  </si>
  <si>
    <t>M/s Heritage Foods (India) Ltd., Medak.</t>
  </si>
  <si>
    <t>33/11KV Adavimasjidpally SS</t>
  </si>
  <si>
    <t>M/s Ushodaya Enterprises Private Limited</t>
  </si>
  <si>
    <t>132/33KV Midjil SS</t>
  </si>
  <si>
    <t>M/s RMR Solar Energy Pvt Ltd., (Sri Godha Devi Industries Pvt. Ltd)</t>
  </si>
  <si>
    <t>132/33 KV Amangal SS</t>
  </si>
  <si>
    <t>M/s Bhagyanagar India Limited</t>
  </si>
  <si>
    <t>33/11 KV Munipalli SS</t>
  </si>
  <si>
    <t xml:space="preserve">M/s Arhyama Solar Power Pvt Limited </t>
  </si>
  <si>
    <t>132/33/11 KV SS Alair (Kolampaka)</t>
  </si>
  <si>
    <t>M/s Visaka Industries Limited, Nalgonda.</t>
  </si>
  <si>
    <t>132/33KV Madugulapally</t>
  </si>
  <si>
    <t>M/s Sri Surya Narayana Solar Power Pvt Ltd</t>
  </si>
  <si>
    <t>33/11 KV Munagala SS</t>
  </si>
  <si>
    <t xml:space="preserve">M/s Pennar Industries Ltd., </t>
  </si>
  <si>
    <t>33/11KV Mominpet</t>
  </si>
  <si>
    <t>M/s Peritus Corporation Pvt Limited</t>
  </si>
  <si>
    <t>33/11 KV NSF SS</t>
  </si>
  <si>
    <t>M/s Value Labs LLP,</t>
  </si>
  <si>
    <t>33/11KV Kothapally</t>
  </si>
  <si>
    <t>3rd party</t>
  </si>
  <si>
    <t>Mr. Prashanth Narayan G</t>
  </si>
  <si>
    <t>33/11 KV Sirgapoor</t>
  </si>
  <si>
    <t>M/s Srinivasa Green Energies Private Limited</t>
  </si>
  <si>
    <t>33/11 KV SS Mannapur</t>
  </si>
  <si>
    <t>M/s Halo Energy Pvt Limited</t>
  </si>
  <si>
    <t>33/11 KV Ponnakal SS</t>
  </si>
  <si>
    <t>M/s Shri Lakshmi Ganapathy Industries Pvt Ltd.,</t>
  </si>
  <si>
    <t>33/11KV Dooskal SS</t>
  </si>
  <si>
    <t>M/s Sai Aditya Green Energy Private Limited</t>
  </si>
  <si>
    <t>33/11 KV Choutuppal SS</t>
  </si>
  <si>
    <t>M/s Surana Solar Systems Pvt Ltd</t>
  </si>
  <si>
    <t>33/11 KV Japthi  Shivanoor SS</t>
  </si>
  <si>
    <t xml:space="preserve">M/s Bhavana Power Private Limited </t>
  </si>
  <si>
    <t>33/11 KV Utkoor SS</t>
  </si>
  <si>
    <t>M/s Rays Power Infra Pvt. Ltd.</t>
  </si>
  <si>
    <t>M/s Yantra Green Power Pvt Ltd., (Yantra eSolar India Private Limited)</t>
  </si>
  <si>
    <t>33/11KV Mohabbathpur</t>
  </si>
  <si>
    <t>M/s BVM Energy and Residency Pvt Ltd., Bal 3.896 Extended further two years</t>
  </si>
  <si>
    <t>33/11KV Jharasangam</t>
  </si>
  <si>
    <t>M/s MLR Industries Pvt Ltd, Nalgonda.</t>
  </si>
  <si>
    <t>132/33KV Bibinagar</t>
  </si>
  <si>
    <t>M/s Jaya bharath Energy Pvt Ltd, NLG.</t>
  </si>
  <si>
    <t>33/11 KV Marriguda SS</t>
  </si>
  <si>
    <t>M/s Natems Power Limited, MDK, synch 5 MW, addl.3MW</t>
  </si>
  <si>
    <t>33/11KV Hathnoora</t>
  </si>
  <si>
    <t>M/s Solnova Power Private Ltd, NLG.</t>
  </si>
  <si>
    <t>33/11 KV Gudapoor</t>
  </si>
  <si>
    <t>M/s Tropical Flavours (P) Ltd., MBNR</t>
  </si>
  <si>
    <t>132/33KV Amangal</t>
  </si>
  <si>
    <t>M/s VARP Power Pvt Ltd., MBNR</t>
  </si>
  <si>
    <t>33/11KV Bhoothpur</t>
  </si>
  <si>
    <t>M/s Rays Power Infra Pvt. Ltd., MDK</t>
  </si>
  <si>
    <t>132/33KV Habsipur SS</t>
  </si>
  <si>
    <t>--</t>
  </si>
  <si>
    <t xml:space="preserve">M/s Hyderbad Chemicals Products Ltd., </t>
  </si>
  <si>
    <t>33/11KV Mannapur  SS</t>
  </si>
  <si>
    <t xml:space="preserve">M/s Golden Shelters Pvt Ltd, </t>
  </si>
  <si>
    <t>33/11KV Marriguda SS</t>
  </si>
  <si>
    <t xml:space="preserve">M/s Emmvee Energy India Private Limited </t>
  </si>
  <si>
    <t>33/11KV Regode Sub Station</t>
  </si>
  <si>
    <t>33/11KV Annasagar</t>
  </si>
  <si>
    <t>M/s Cosmic Power Solutions Pvt. Ltd.,</t>
  </si>
  <si>
    <t>33/11KV Baswaipally</t>
  </si>
  <si>
    <t>M/s Bharath Heavy Electricals Limited., 1.5MW</t>
  </si>
  <si>
    <t>220/132/33 KV Ramachandrapuram</t>
  </si>
  <si>
    <t>M/s GMR Hyderabad International Airport Ltd.,</t>
  </si>
  <si>
    <t>220/33KV HIAL Sub Station</t>
  </si>
  <si>
    <t>M/s Sarvotham Care, Pvt. Ltd.,</t>
  </si>
  <si>
    <t>33/11KV Ravalkole Sub Station</t>
  </si>
  <si>
    <t>M/s Fusion Solar Technologies Pvt. Ltd.,</t>
  </si>
  <si>
    <t>33/11KV SS Kalwakurthy</t>
  </si>
  <si>
    <t>M/s Infosys Limited, 10MW</t>
  </si>
  <si>
    <t>33/11KV Singapore Town SS</t>
  </si>
  <si>
    <t>M/s Indo National Limited., 8MW</t>
  </si>
  <si>
    <t>132/33 kV Polepally (Jadcherla)</t>
  </si>
  <si>
    <t>Total Capacity in MW 3rd party/Captive 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</si>
</sst>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GENERAL"/>
    <numFmt numFmtId="167" formatCode="0.00"/>
    <numFmt numFmtId="168" formatCode="0.0"/>
    <numFmt numFmtId="169" formatCode="0"/>
    <numFmt numFmtId="170" formatCode="M/D/YYYY"/>
  </numFmts>
  <fonts count="25">
    <font>
      <sz val="10"/>
      <name val="Arial"/>
      <family val="2"/>
    </font>
    <font>
      <sz val="10"/>
      <name val="Mangal"/>
      <family val="2"/>
    </font>
    <font>
      <b/>
      <u val="single"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u val="single"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u val="single"/>
      <sz val="13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entury Gothic"/>
      <family val="2"/>
    </font>
    <font>
      <sz val="11"/>
      <name val="Century Gothic"/>
      <family val="2"/>
    </font>
    <font>
      <sz val="11"/>
      <name val="Times New Roman"/>
      <family val="1"/>
    </font>
    <font>
      <b/>
      <sz val="15"/>
      <name val="Century Gothic"/>
      <family val="2"/>
    </font>
    <font>
      <b/>
      <sz val="11"/>
      <name val="Century Gothic"/>
      <family val="2"/>
    </font>
    <font>
      <b/>
      <sz val="15"/>
      <color indexed="8"/>
      <name val="Century Gothic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2"/>
      <name val="Century Gothic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</cellStyleXfs>
  <cellXfs count="8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1" xfId="0" applyFont="1" applyBorder="1" applyAlignment="1">
      <alignment vertical="center"/>
    </xf>
    <xf numFmtId="164" fontId="5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left" vertical="center" indent="4"/>
    </xf>
    <xf numFmtId="164" fontId="3" fillId="0" borderId="1" xfId="0" applyFont="1" applyBorder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vertical="center" wrapText="1"/>
    </xf>
    <xf numFmtId="164" fontId="1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wrapText="1"/>
    </xf>
    <xf numFmtId="164" fontId="15" fillId="2" borderId="0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wrapText="1"/>
    </xf>
    <xf numFmtId="164" fontId="13" fillId="0" borderId="0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 wrapText="1"/>
    </xf>
    <xf numFmtId="164" fontId="16" fillId="0" borderId="1" xfId="0" applyFont="1" applyBorder="1" applyAlignment="1">
      <alignment horizontal="right" vertical="center" wrapText="1"/>
    </xf>
    <xf numFmtId="164" fontId="16" fillId="0" borderId="1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left" vertical="center" wrapText="1"/>
    </xf>
    <xf numFmtId="164" fontId="16" fillId="3" borderId="1" xfId="0" applyFont="1" applyFill="1" applyBorder="1" applyAlignment="1">
      <alignment horizontal="center" vertical="center" wrapText="1"/>
    </xf>
    <xf numFmtId="167" fontId="13" fillId="0" borderId="1" xfId="21" applyNumberFormat="1" applyFont="1" applyBorder="1" applyAlignment="1">
      <alignment horizontal="center" vertical="center" wrapText="1"/>
      <protection/>
    </xf>
    <xf numFmtId="167" fontId="16" fillId="0" borderId="1" xfId="0" applyNumberFormat="1" applyFont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13" fillId="4" borderId="1" xfId="0" applyFont="1" applyFill="1" applyBorder="1" applyAlignment="1">
      <alignment horizontal="left" vertical="center" wrapText="1"/>
    </xf>
    <xf numFmtId="164" fontId="13" fillId="4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70" fontId="13" fillId="4" borderId="1" xfId="0" applyNumberFormat="1" applyFont="1" applyFill="1" applyBorder="1" applyAlignment="1">
      <alignment horizontal="center" vertical="center" wrapText="1"/>
    </xf>
    <xf numFmtId="164" fontId="15" fillId="4" borderId="1" xfId="0" applyFont="1" applyFill="1" applyBorder="1" applyAlignment="1">
      <alignment horizontal="left" vertical="center" wrapText="1"/>
    </xf>
    <xf numFmtId="164" fontId="3" fillId="4" borderId="1" xfId="0" applyFont="1" applyFill="1" applyBorder="1" applyAlignment="1">
      <alignment vertical="center" wrapText="1"/>
    </xf>
    <xf numFmtId="164" fontId="13" fillId="4" borderId="1" xfId="0" applyFont="1" applyFill="1" applyBorder="1" applyAlignment="1">
      <alignment vertical="center" wrapText="1"/>
    </xf>
    <xf numFmtId="164" fontId="0" fillId="0" borderId="1" xfId="0" applyBorder="1" applyAlignment="1">
      <alignment/>
    </xf>
    <xf numFmtId="164" fontId="18" fillId="0" borderId="1" xfId="0" applyFont="1" applyBorder="1" applyAlignment="1">
      <alignment horizontal="center" vertical="center"/>
    </xf>
    <xf numFmtId="164" fontId="19" fillId="2" borderId="0" xfId="0" applyFont="1" applyFill="1" applyBorder="1" applyAlignment="1">
      <alignment horizontal="center"/>
    </xf>
    <xf numFmtId="164" fontId="5" fillId="5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/>
    </xf>
    <xf numFmtId="164" fontId="3" fillId="4" borderId="1" xfId="0" applyFont="1" applyFill="1" applyBorder="1" applyAlignment="1">
      <alignment horizontal="left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3" fillId="4" borderId="1" xfId="0" applyFont="1" applyFill="1" applyBorder="1" applyAlignment="1">
      <alignment horizontal="left" wrapText="1"/>
    </xf>
    <xf numFmtId="164" fontId="3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left" vertical="center" wrapText="1"/>
    </xf>
    <xf numFmtId="164" fontId="5" fillId="4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70" fontId="3" fillId="0" borderId="3" xfId="0" applyNumberFormat="1" applyFont="1" applyBorder="1" applyAlignment="1">
      <alignment horizontal="center" vertical="center"/>
    </xf>
    <xf numFmtId="170" fontId="13" fillId="4" borderId="3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70" fontId="3" fillId="4" borderId="1" xfId="0" applyNumberFormat="1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/>
    </xf>
    <xf numFmtId="164" fontId="0" fillId="0" borderId="0" xfId="0" applyBorder="1" applyAlignment="1">
      <alignment/>
    </xf>
    <xf numFmtId="164" fontId="22" fillId="3" borderId="2" xfId="0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24" fillId="0" borderId="4" xfId="0" applyFont="1" applyBorder="1" applyAlignment="1">
      <alignment horizontal="right" vertical="center"/>
    </xf>
    <xf numFmtId="167" fontId="24" fillId="0" borderId="1" xfId="0" applyNumberFormat="1" applyFont="1" applyBorder="1" applyAlignment="1">
      <alignment horizontal="center"/>
    </xf>
    <xf numFmtId="164" fontId="23" fillId="0" borderId="1" xfId="0" applyFont="1" applyBorder="1" applyAlignment="1">
      <alignment/>
    </xf>
    <xf numFmtId="164" fontId="24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10" sqref="F10"/>
    </sheetView>
  </sheetViews>
  <sheetFormatPr defaultColWidth="9.140625" defaultRowHeight="12.75"/>
  <cols>
    <col min="1" max="1" width="8.7109375" style="0" customWidth="1"/>
    <col min="2" max="2" width="23.7109375" style="1" customWidth="1"/>
    <col min="3" max="3" width="12.8515625" style="1" customWidth="1"/>
    <col min="4" max="8" width="12.8515625" style="0" customWidth="1"/>
    <col min="9" max="9" width="17.8515625" style="0" customWidth="1"/>
    <col min="10" max="16384" width="8.71093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4"/>
      <c r="C2" s="4"/>
      <c r="D2" s="3"/>
      <c r="E2" s="3"/>
      <c r="F2" s="3"/>
      <c r="G2" s="3"/>
      <c r="H2" s="3"/>
      <c r="I2" s="3"/>
    </row>
    <row r="3" spans="1:9" s="1" customFormat="1" ht="12.75">
      <c r="A3" s="5" t="s">
        <v>1</v>
      </c>
      <c r="B3" s="6"/>
      <c r="C3" s="6"/>
      <c r="D3" s="7"/>
      <c r="E3" s="7"/>
      <c r="F3" s="7"/>
      <c r="G3" s="7"/>
      <c r="H3" s="7"/>
      <c r="I3" s="7"/>
    </row>
    <row r="4" spans="1:9" s="1" customFormat="1" ht="38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/>
      <c r="G4" s="9" t="s">
        <v>7</v>
      </c>
      <c r="H4" s="9"/>
      <c r="I4" s="8" t="s">
        <v>8</v>
      </c>
    </row>
    <row r="5" spans="1:9" s="1" customFormat="1" ht="12.75">
      <c r="A5" s="8"/>
      <c r="B5" s="8"/>
      <c r="C5" s="8"/>
      <c r="D5" s="8"/>
      <c r="E5" s="8" t="s">
        <v>9</v>
      </c>
      <c r="F5" s="8" t="s">
        <v>10</v>
      </c>
      <c r="G5" s="8" t="s">
        <v>9</v>
      </c>
      <c r="H5" s="8" t="s">
        <v>10</v>
      </c>
      <c r="I5" s="8"/>
    </row>
    <row r="6" spans="1:9" s="1" customFormat="1" ht="30.75" customHeight="1">
      <c r="A6" s="10">
        <v>1</v>
      </c>
      <c r="B6" s="10" t="s">
        <v>11</v>
      </c>
      <c r="C6" s="10">
        <v>5</v>
      </c>
      <c r="D6" s="8">
        <v>4.75</v>
      </c>
      <c r="E6" s="10">
        <v>5</v>
      </c>
      <c r="F6" s="10">
        <v>4.75</v>
      </c>
      <c r="G6" s="10" t="s">
        <v>12</v>
      </c>
      <c r="H6" s="10" t="s">
        <v>12</v>
      </c>
      <c r="I6" s="10" t="s">
        <v>12</v>
      </c>
    </row>
    <row r="7" spans="1:9" s="1" customFormat="1" ht="12.75">
      <c r="A7" s="10">
        <v>2</v>
      </c>
      <c r="B7" s="10" t="s">
        <v>13</v>
      </c>
      <c r="C7" s="10">
        <v>4</v>
      </c>
      <c r="D7" s="8">
        <v>18.85</v>
      </c>
      <c r="E7" s="10">
        <v>4</v>
      </c>
      <c r="F7" s="10">
        <v>18.85</v>
      </c>
      <c r="G7" s="10" t="s">
        <v>12</v>
      </c>
      <c r="H7" s="10" t="s">
        <v>12</v>
      </c>
      <c r="I7" s="10" t="s">
        <v>12</v>
      </c>
    </row>
    <row r="8" spans="1:9" s="1" customFormat="1" ht="12.75">
      <c r="A8" s="10">
        <v>3</v>
      </c>
      <c r="B8" s="10" t="s">
        <v>14</v>
      </c>
      <c r="C8" s="10">
        <v>34</v>
      </c>
      <c r="D8" s="8">
        <v>183</v>
      </c>
      <c r="E8" s="10">
        <v>20</v>
      </c>
      <c r="F8" s="10">
        <v>106</v>
      </c>
      <c r="G8" s="10">
        <f>C8-E8</f>
        <v>14</v>
      </c>
      <c r="H8" s="10">
        <f aca="true" t="shared" si="0" ref="H8:H10">D8-F8</f>
        <v>77</v>
      </c>
      <c r="I8" s="10" t="s">
        <v>12</v>
      </c>
    </row>
    <row r="9" spans="1:9" s="1" customFormat="1" ht="27.75" customHeight="1">
      <c r="A9" s="10">
        <v>4</v>
      </c>
      <c r="B9" s="10" t="s">
        <v>15</v>
      </c>
      <c r="C9" s="10">
        <v>16</v>
      </c>
      <c r="D9" s="8">
        <v>202</v>
      </c>
      <c r="E9" s="10">
        <v>11</v>
      </c>
      <c r="F9" s="10">
        <v>162</v>
      </c>
      <c r="G9" s="10">
        <f>C9-E9</f>
        <v>5</v>
      </c>
      <c r="H9" s="10">
        <f>D9-F9</f>
        <v>40</v>
      </c>
      <c r="I9" s="10" t="s">
        <v>12</v>
      </c>
    </row>
    <row r="10" spans="1:9" s="1" customFormat="1" ht="12.75">
      <c r="A10" s="10">
        <v>5</v>
      </c>
      <c r="B10" s="10" t="s">
        <v>16</v>
      </c>
      <c r="C10" s="10">
        <v>34</v>
      </c>
      <c r="D10" s="8">
        <v>515</v>
      </c>
      <c r="E10" s="10">
        <v>15</v>
      </c>
      <c r="F10" s="10">
        <v>161</v>
      </c>
      <c r="G10" s="10">
        <f>C10-E10</f>
        <v>19</v>
      </c>
      <c r="H10" s="10">
        <f t="shared" si="0"/>
        <v>354</v>
      </c>
      <c r="I10" s="10" t="s">
        <v>12</v>
      </c>
    </row>
    <row r="11" spans="1:9" s="1" customFormat="1" ht="12.75">
      <c r="A11" s="10">
        <v>6</v>
      </c>
      <c r="B11" s="10" t="s">
        <v>17</v>
      </c>
      <c r="C11" s="10">
        <v>1005</v>
      </c>
      <c r="D11" s="8">
        <v>21.44</v>
      </c>
      <c r="E11" s="10" t="s">
        <v>12</v>
      </c>
      <c r="F11" s="10">
        <v>8.67</v>
      </c>
      <c r="G11" s="11" t="s">
        <v>12</v>
      </c>
      <c r="H11" s="11" t="s">
        <v>12</v>
      </c>
      <c r="I11" s="11" t="s">
        <v>12</v>
      </c>
    </row>
    <row r="12" spans="1:9" s="1" customFormat="1" ht="12.75">
      <c r="A12" s="10">
        <v>7</v>
      </c>
      <c r="B12" s="10" t="s">
        <v>18</v>
      </c>
      <c r="C12" s="10">
        <v>66</v>
      </c>
      <c r="D12" s="8">
        <v>1988</v>
      </c>
      <c r="E12" s="10" t="s">
        <v>12</v>
      </c>
      <c r="F12" s="10" t="s">
        <v>12</v>
      </c>
      <c r="G12" s="10" t="s">
        <v>12</v>
      </c>
      <c r="H12" s="10" t="s">
        <v>12</v>
      </c>
      <c r="I12" s="10">
        <v>1988</v>
      </c>
    </row>
    <row r="13" spans="1:9" s="1" customFormat="1" ht="12.75">
      <c r="A13" s="10">
        <v>8</v>
      </c>
      <c r="B13" s="10" t="s">
        <v>19</v>
      </c>
      <c r="C13" s="10">
        <v>3</v>
      </c>
      <c r="D13" s="8">
        <v>12.5</v>
      </c>
      <c r="E13" s="10" t="s">
        <v>12</v>
      </c>
      <c r="F13" s="10" t="s">
        <v>12</v>
      </c>
      <c r="G13" s="10" t="s">
        <v>12</v>
      </c>
      <c r="H13" s="10" t="s">
        <v>12</v>
      </c>
      <c r="I13" s="10" t="s">
        <v>12</v>
      </c>
    </row>
    <row r="14" spans="1:9" ht="24.75" customHeight="1">
      <c r="A14" s="12" t="s">
        <v>20</v>
      </c>
      <c r="B14" s="12"/>
      <c r="C14" s="12">
        <f aca="true" t="shared" si="1" ref="C14:I14">SUM(C6:C13)</f>
        <v>1167</v>
      </c>
      <c r="D14" s="13">
        <f t="shared" si="1"/>
        <v>2945.54</v>
      </c>
      <c r="E14" s="12">
        <f t="shared" si="1"/>
        <v>55</v>
      </c>
      <c r="F14" s="12">
        <f t="shared" si="1"/>
        <v>461.27000000000004</v>
      </c>
      <c r="G14" s="14">
        <f t="shared" si="1"/>
        <v>38</v>
      </c>
      <c r="H14" s="15">
        <f t="shared" si="1"/>
        <v>471</v>
      </c>
      <c r="I14" s="12">
        <f t="shared" si="1"/>
        <v>1988</v>
      </c>
    </row>
    <row r="15" spans="1:9" ht="12.75">
      <c r="A15" s="3"/>
      <c r="B15" s="16"/>
      <c r="C15" s="16"/>
      <c r="D15" s="3"/>
      <c r="E15" s="3"/>
      <c r="F15" s="3"/>
      <c r="G15" s="3"/>
      <c r="H15" s="3"/>
      <c r="I15" s="3"/>
    </row>
    <row r="16" spans="1:9" ht="12.75">
      <c r="A16" s="5" t="s">
        <v>21</v>
      </c>
      <c r="B16" s="6"/>
      <c r="C16" s="6"/>
      <c r="D16" s="17"/>
      <c r="E16" s="17"/>
      <c r="F16" s="17"/>
      <c r="G16" s="17"/>
      <c r="H16" s="17"/>
      <c r="I16" s="17"/>
    </row>
    <row r="17" spans="1:9" ht="12.75">
      <c r="A17" s="8" t="s">
        <v>2</v>
      </c>
      <c r="B17" s="8" t="s">
        <v>3</v>
      </c>
      <c r="C17" s="8" t="s">
        <v>4</v>
      </c>
      <c r="D17" s="8" t="s">
        <v>22</v>
      </c>
      <c r="E17" s="8"/>
      <c r="F17" s="8" t="s">
        <v>23</v>
      </c>
      <c r="G17" s="8" t="s">
        <v>24</v>
      </c>
      <c r="H17" s="8"/>
      <c r="I17" s="8" t="s">
        <v>25</v>
      </c>
    </row>
    <row r="18" spans="1:9" ht="12.75">
      <c r="A18" s="10">
        <v>1</v>
      </c>
      <c r="B18" s="10" t="s">
        <v>26</v>
      </c>
      <c r="C18" s="10">
        <v>77</v>
      </c>
      <c r="D18" s="8">
        <v>414</v>
      </c>
      <c r="E18" s="8">
        <v>27</v>
      </c>
      <c r="F18" s="10">
        <v>105.69</v>
      </c>
      <c r="G18" s="10">
        <f>153.77-25.17</f>
        <v>128.60000000000002</v>
      </c>
      <c r="H18" s="10"/>
      <c r="I18" s="10">
        <f>D18-F18-G18</f>
        <v>179.70999999999998</v>
      </c>
    </row>
    <row r="19" spans="1:9" ht="12.75">
      <c r="A19" s="10">
        <v>2</v>
      </c>
      <c r="B19" s="10" t="s">
        <v>27</v>
      </c>
      <c r="C19" s="10">
        <v>19</v>
      </c>
      <c r="D19" s="8">
        <v>82</v>
      </c>
      <c r="E19" s="8"/>
      <c r="F19" s="10">
        <v>41.97</v>
      </c>
      <c r="G19" s="10">
        <f>20.66-11.13</f>
        <v>9.53</v>
      </c>
      <c r="H19" s="10"/>
      <c r="I19" s="10">
        <f>D19-F19-G19</f>
        <v>30.5</v>
      </c>
    </row>
    <row r="20" spans="1:9" ht="12.75" customHeight="1">
      <c r="A20" s="18" t="s">
        <v>20</v>
      </c>
      <c r="B20" s="18"/>
      <c r="C20" s="18">
        <f>SUM(C18:C19)</f>
        <v>96</v>
      </c>
      <c r="D20" s="18">
        <f>D18+D19</f>
        <v>496</v>
      </c>
      <c r="E20" s="18"/>
      <c r="F20" s="18">
        <f>F18+F19</f>
        <v>147.66</v>
      </c>
      <c r="G20" s="18">
        <f>G18+G19</f>
        <v>138.13000000000002</v>
      </c>
      <c r="H20" s="18"/>
      <c r="I20" s="18">
        <f>D20-(F20+G20)</f>
        <v>210.20999999999998</v>
      </c>
    </row>
    <row r="21" spans="1:9" ht="12.75" customHeight="1">
      <c r="A21" s="12" t="s">
        <v>28</v>
      </c>
      <c r="B21" s="12"/>
      <c r="C21" s="12"/>
      <c r="D21" s="13">
        <f>D14+D20</f>
        <v>3441.54</v>
      </c>
      <c r="E21" s="13"/>
      <c r="F21" s="12">
        <f>F14+F20</f>
        <v>608.9300000000001</v>
      </c>
      <c r="G21" s="15">
        <f>G14+G20</f>
        <v>176.13000000000002</v>
      </c>
      <c r="H21" s="15"/>
      <c r="I21" s="15">
        <f>D21-(F21+G21)</f>
        <v>2656.48</v>
      </c>
    </row>
    <row r="23" spans="1:9" ht="12.7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51.75" customHeight="1">
      <c r="A24" s="20" t="s">
        <v>29</v>
      </c>
      <c r="B24" s="20"/>
      <c r="C24" s="20"/>
      <c r="D24" s="20"/>
      <c r="E24" s="20"/>
      <c r="F24" s="20"/>
      <c r="G24" s="20"/>
      <c r="H24" s="20"/>
      <c r="I24" s="20"/>
    </row>
    <row r="25" spans="1:9" s="1" customFormat="1" ht="46.5" customHeight="1">
      <c r="A25" s="21" t="s">
        <v>30</v>
      </c>
      <c r="B25" s="21"/>
      <c r="C25" s="21"/>
      <c r="D25" s="21"/>
      <c r="E25" s="21"/>
      <c r="F25" s="21"/>
      <c r="G25" s="21"/>
      <c r="H25" s="21"/>
      <c r="I25" s="21"/>
    </row>
    <row r="26" spans="1:9" s="1" customFormat="1" ht="24.75" customHeight="1">
      <c r="A26" s="22" t="s">
        <v>31</v>
      </c>
      <c r="B26" s="22"/>
      <c r="C26" s="22"/>
      <c r="D26" s="22"/>
      <c r="E26" s="22"/>
      <c r="F26" s="22"/>
      <c r="G26" s="22"/>
      <c r="H26" s="22"/>
      <c r="I26" s="22"/>
    </row>
    <row r="27" spans="1:9" s="1" customFormat="1" ht="24.75" customHeight="1">
      <c r="A27" s="22" t="s">
        <v>32</v>
      </c>
      <c r="B27" s="22"/>
      <c r="C27" s="22"/>
      <c r="D27" s="22"/>
      <c r="E27" s="22"/>
      <c r="F27" s="22"/>
      <c r="G27" s="22"/>
      <c r="H27" s="22"/>
      <c r="I27" s="22"/>
    </row>
    <row r="28" spans="1:9" s="1" customFormat="1" ht="24.75" customHeight="1">
      <c r="A28" s="22" t="s">
        <v>33</v>
      </c>
      <c r="B28" s="22"/>
      <c r="C28" s="22"/>
      <c r="D28" s="22"/>
      <c r="E28" s="22"/>
      <c r="F28" s="22"/>
      <c r="G28" s="22"/>
      <c r="H28" s="22"/>
      <c r="I28" s="22"/>
    </row>
    <row r="29" spans="1:9" s="1" customFormat="1" ht="24.75" customHeight="1">
      <c r="A29" s="22" t="s">
        <v>34</v>
      </c>
      <c r="B29" s="22"/>
      <c r="C29" s="22"/>
      <c r="D29" s="22"/>
      <c r="E29" s="22"/>
      <c r="F29" s="22"/>
      <c r="G29" s="22"/>
      <c r="H29" s="22"/>
      <c r="I29" s="22"/>
    </row>
    <row r="30" spans="1:9" s="1" customFormat="1" ht="16.5" customHeight="1">
      <c r="A30" s="22" t="s">
        <v>35</v>
      </c>
      <c r="B30" s="22"/>
      <c r="C30" s="22"/>
      <c r="D30" s="22"/>
      <c r="E30" s="22"/>
      <c r="F30" s="22"/>
      <c r="G30" s="22"/>
      <c r="H30" s="22"/>
      <c r="I30" s="22"/>
    </row>
    <row r="31" spans="1:9" s="1" customFormat="1" ht="39" customHeight="1">
      <c r="A31" s="22" t="s">
        <v>36</v>
      </c>
      <c r="B31" s="22"/>
      <c r="C31" s="22"/>
      <c r="D31" s="22"/>
      <c r="E31" s="22"/>
      <c r="F31" s="22"/>
      <c r="G31" s="22"/>
      <c r="H31" s="22"/>
      <c r="I31" s="22"/>
    </row>
    <row r="32" spans="1:9" s="1" customFormat="1" ht="24.75" customHeight="1">
      <c r="A32" s="22" t="s">
        <v>37</v>
      </c>
      <c r="B32" s="22"/>
      <c r="C32" s="22"/>
      <c r="D32" s="22"/>
      <c r="E32" s="22"/>
      <c r="F32" s="22"/>
      <c r="G32" s="22"/>
      <c r="H32" s="22"/>
      <c r="I32" s="22"/>
    </row>
    <row r="33" spans="1:9" s="1" customFormat="1" ht="24.75" customHeight="1">
      <c r="A33" s="23" t="s">
        <v>38</v>
      </c>
      <c r="B33" s="23"/>
      <c r="C33" s="23"/>
      <c r="D33" s="23"/>
      <c r="E33" s="23"/>
      <c r="F33" s="23"/>
      <c r="G33" s="23"/>
      <c r="H33" s="23"/>
      <c r="I33" s="23"/>
    </row>
  </sheetData>
  <sheetProtection selectLockedCells="1" selectUnlockedCells="1"/>
  <mergeCells count="22">
    <mergeCell ref="A1:I1"/>
    <mergeCell ref="A4:A5"/>
    <mergeCell ref="B4:B5"/>
    <mergeCell ref="C4:C5"/>
    <mergeCell ref="D4:D5"/>
    <mergeCell ref="E4:F4"/>
    <mergeCell ref="G4:H4"/>
    <mergeCell ref="I4:I5"/>
    <mergeCell ref="A14:B14"/>
    <mergeCell ref="A20:B20"/>
    <mergeCell ref="A21:B21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"/>
  <sheetViews>
    <sheetView zoomScale="85" zoomScaleNormal="85" zoomScaleSheetLayoutView="100" workbookViewId="0" topLeftCell="A1">
      <selection activeCell="D7" sqref="D7"/>
    </sheetView>
  </sheetViews>
  <sheetFormatPr defaultColWidth="9.140625" defaultRowHeight="12.75"/>
  <cols>
    <col min="1" max="1" width="6.421875" style="0" customWidth="1"/>
    <col min="2" max="2" width="46.8515625" style="0" customWidth="1"/>
    <col min="3" max="3" width="30.7109375" style="0" customWidth="1"/>
    <col min="4" max="4" width="11.00390625" style="0" customWidth="1"/>
    <col min="5" max="5" width="16.421875" style="0" customWidth="1"/>
    <col min="6" max="6" width="15.00390625" style="0" customWidth="1"/>
    <col min="7" max="7" width="13.28125" style="0" customWidth="1"/>
    <col min="8" max="8" width="14.421875" style="0" customWidth="1"/>
    <col min="9" max="16384" width="8.7109375" style="0" customWidth="1"/>
  </cols>
  <sheetData>
    <row r="3" spans="1:7" ht="35.25" customHeight="1">
      <c r="A3" s="24" t="s">
        <v>39</v>
      </c>
      <c r="B3" s="24"/>
      <c r="C3" s="24"/>
      <c r="D3" s="24"/>
      <c r="E3" s="24"/>
      <c r="F3" s="24"/>
      <c r="G3" s="24"/>
    </row>
    <row r="4" spans="1:8" ht="46.5" customHeight="1">
      <c r="A4" s="25" t="s">
        <v>40</v>
      </c>
      <c r="B4" s="25" t="s">
        <v>41</v>
      </c>
      <c r="C4" s="25" t="s">
        <v>42</v>
      </c>
      <c r="D4" s="25" t="s">
        <v>43</v>
      </c>
      <c r="E4" s="25" t="s">
        <v>44</v>
      </c>
      <c r="F4" s="25" t="s">
        <v>45</v>
      </c>
      <c r="G4" s="25" t="s">
        <v>46</v>
      </c>
      <c r="H4" s="26"/>
    </row>
    <row r="5" spans="1:8" ht="12.75">
      <c r="A5" s="27">
        <v>1</v>
      </c>
      <c r="B5" s="28" t="s">
        <v>47</v>
      </c>
      <c r="C5" s="27" t="s">
        <v>48</v>
      </c>
      <c r="D5" s="27" t="s">
        <v>49</v>
      </c>
      <c r="E5" s="27">
        <v>1</v>
      </c>
      <c r="F5" s="27" t="s">
        <v>50</v>
      </c>
      <c r="G5" s="27" t="s">
        <v>51</v>
      </c>
      <c r="H5" s="29"/>
    </row>
    <row r="6" spans="1:8" ht="12.75">
      <c r="A6" s="27">
        <v>2</v>
      </c>
      <c r="B6" s="30" t="s">
        <v>52</v>
      </c>
      <c r="C6" s="27" t="s">
        <v>53</v>
      </c>
      <c r="D6" s="27" t="s">
        <v>49</v>
      </c>
      <c r="E6" s="27">
        <v>1</v>
      </c>
      <c r="F6" s="27" t="s">
        <v>54</v>
      </c>
      <c r="G6" s="27" t="s">
        <v>55</v>
      </c>
      <c r="H6" s="29"/>
    </row>
    <row r="7" spans="1:8" ht="12.75">
      <c r="A7" s="27">
        <v>3</v>
      </c>
      <c r="B7" s="30" t="s">
        <v>56</v>
      </c>
      <c r="C7" s="27" t="s">
        <v>57</v>
      </c>
      <c r="D7" s="27" t="s">
        <v>58</v>
      </c>
      <c r="E7" s="27">
        <v>0.75</v>
      </c>
      <c r="F7" s="27" t="s">
        <v>54</v>
      </c>
      <c r="G7" s="27" t="s">
        <v>55</v>
      </c>
      <c r="H7" s="29"/>
    </row>
    <row r="8" spans="1:8" ht="12.75">
      <c r="A8" s="27">
        <v>4</v>
      </c>
      <c r="B8" s="30" t="s">
        <v>59</v>
      </c>
      <c r="C8" s="27" t="s">
        <v>60</v>
      </c>
      <c r="D8" s="27" t="s">
        <v>58</v>
      </c>
      <c r="E8" s="27">
        <v>1</v>
      </c>
      <c r="F8" s="27" t="s">
        <v>50</v>
      </c>
      <c r="G8" s="27" t="s">
        <v>55</v>
      </c>
      <c r="H8" s="29"/>
    </row>
    <row r="9" spans="1:8" ht="12.75">
      <c r="A9" s="27">
        <v>5</v>
      </c>
      <c r="B9" s="30" t="s">
        <v>61</v>
      </c>
      <c r="C9" s="27" t="s">
        <v>62</v>
      </c>
      <c r="D9" s="27" t="s">
        <v>49</v>
      </c>
      <c r="E9" s="27">
        <v>1</v>
      </c>
      <c r="F9" s="27" t="s">
        <v>54</v>
      </c>
      <c r="G9" s="27" t="s">
        <v>63</v>
      </c>
      <c r="H9" s="29"/>
    </row>
    <row r="10" spans="1:8" ht="28.5" customHeight="1">
      <c r="A10" s="31" t="s">
        <v>64</v>
      </c>
      <c r="B10" s="31"/>
      <c r="C10" s="31"/>
      <c r="D10" s="27"/>
      <c r="E10" s="32">
        <f>SUM(E5:E9)</f>
        <v>4.75</v>
      </c>
      <c r="F10" s="27"/>
      <c r="G10" s="27"/>
      <c r="H10" s="29"/>
    </row>
  </sheetData>
  <sheetProtection selectLockedCells="1" selectUnlockedCells="1"/>
  <mergeCells count="2">
    <mergeCell ref="A3:G3"/>
    <mergeCell ref="A10:C10"/>
  </mergeCells>
  <printOptions horizontalCentered="1"/>
  <pageMargins left="0.1701388888888889" right="0.1798611111111111" top="0.2298611111111111" bottom="0.1701388888888889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"/>
  <sheetViews>
    <sheetView zoomScale="85" zoomScaleNormal="85" workbookViewId="0" topLeftCell="A1">
      <selection activeCell="C7" sqref="C7"/>
    </sheetView>
  </sheetViews>
  <sheetFormatPr defaultColWidth="9.140625" defaultRowHeight="12.75"/>
  <cols>
    <col min="1" max="1" width="6.7109375" style="0" customWidth="1"/>
    <col min="2" max="2" width="24.57421875" style="0" customWidth="1"/>
    <col min="3" max="3" width="27.28125" style="0" customWidth="1"/>
    <col min="4" max="4" width="12.7109375" style="0" customWidth="1"/>
    <col min="5" max="5" width="15.421875" style="0" customWidth="1"/>
    <col min="6" max="7" width="24.57421875" style="0" customWidth="1"/>
    <col min="8" max="16384" width="8.7109375" style="0" customWidth="1"/>
  </cols>
  <sheetData>
    <row r="3" spans="1:8" ht="30.75" customHeight="1">
      <c r="A3" s="24" t="s">
        <v>65</v>
      </c>
      <c r="B3" s="24"/>
      <c r="C3" s="24"/>
      <c r="D3" s="24"/>
      <c r="E3" s="24"/>
      <c r="F3" s="24"/>
      <c r="G3" s="24"/>
      <c r="H3" s="33"/>
    </row>
    <row r="4" spans="1:8" ht="12.75">
      <c r="A4" s="33"/>
      <c r="B4" s="33"/>
      <c r="C4" s="33"/>
      <c r="D4" s="33"/>
      <c r="E4" s="33"/>
      <c r="F4" s="33"/>
      <c r="G4" s="33"/>
      <c r="H4" s="33"/>
    </row>
    <row r="5" spans="1:8" ht="55.5" customHeight="1">
      <c r="A5" s="34" t="s">
        <v>40</v>
      </c>
      <c r="B5" s="34" t="s">
        <v>41</v>
      </c>
      <c r="C5" s="34" t="s">
        <v>42</v>
      </c>
      <c r="D5" s="34" t="s">
        <v>43</v>
      </c>
      <c r="E5" s="34" t="s">
        <v>44</v>
      </c>
      <c r="F5" s="34" t="s">
        <v>45</v>
      </c>
      <c r="G5" s="34" t="s">
        <v>46</v>
      </c>
      <c r="H5" s="33"/>
    </row>
    <row r="6" spans="1:8" ht="60" customHeight="1">
      <c r="A6" s="27">
        <v>1</v>
      </c>
      <c r="B6" s="30" t="s">
        <v>66</v>
      </c>
      <c r="C6" s="27" t="s">
        <v>67</v>
      </c>
      <c r="D6" s="27" t="s">
        <v>68</v>
      </c>
      <c r="E6" s="35">
        <f>5*53.846/100</f>
        <v>2.6922999999999995</v>
      </c>
      <c r="F6" s="27" t="s">
        <v>69</v>
      </c>
      <c r="G6" s="27" t="s">
        <v>70</v>
      </c>
      <c r="H6" s="29"/>
    </row>
    <row r="7" spans="1:8" ht="60" customHeight="1">
      <c r="A7" s="27">
        <v>2</v>
      </c>
      <c r="B7" s="30" t="s">
        <v>71</v>
      </c>
      <c r="C7" s="27" t="s">
        <v>72</v>
      </c>
      <c r="D7" s="27" t="s">
        <v>68</v>
      </c>
      <c r="E7" s="35">
        <f>5*53.846/100</f>
        <v>2.6922999999999995</v>
      </c>
      <c r="F7" s="27" t="s">
        <v>69</v>
      </c>
      <c r="G7" s="27" t="s">
        <v>73</v>
      </c>
      <c r="H7" s="29"/>
    </row>
    <row r="8" spans="1:8" ht="48.75" customHeight="1">
      <c r="A8" s="27">
        <v>3</v>
      </c>
      <c r="B8" s="30" t="s">
        <v>74</v>
      </c>
      <c r="C8" s="27" t="s">
        <v>75</v>
      </c>
      <c r="D8" s="27" t="s">
        <v>68</v>
      </c>
      <c r="E8" s="35">
        <f>20*53.846/100</f>
        <v>10.769199999999998</v>
      </c>
      <c r="F8" s="27" t="s">
        <v>69</v>
      </c>
      <c r="G8" s="27" t="s">
        <v>73</v>
      </c>
      <c r="H8" s="29"/>
    </row>
    <row r="9" spans="1:8" ht="54" customHeight="1">
      <c r="A9" s="27">
        <v>4</v>
      </c>
      <c r="B9" s="30" t="s">
        <v>76</v>
      </c>
      <c r="C9" s="27" t="s">
        <v>77</v>
      </c>
      <c r="D9" s="27" t="s">
        <v>68</v>
      </c>
      <c r="E9" s="35">
        <f>5*53.846/100</f>
        <v>2.6922999999999995</v>
      </c>
      <c r="F9" s="27" t="s">
        <v>69</v>
      </c>
      <c r="G9" s="27" t="s">
        <v>78</v>
      </c>
      <c r="H9" s="29"/>
    </row>
    <row r="10" spans="1:8" ht="32.25" customHeight="1">
      <c r="A10" s="31" t="s">
        <v>79</v>
      </c>
      <c r="B10" s="31"/>
      <c r="C10" s="31"/>
      <c r="D10" s="27"/>
      <c r="E10" s="36">
        <f>SUM(E6:E9)</f>
        <v>18.846099999999996</v>
      </c>
      <c r="F10" s="27"/>
      <c r="G10" s="27"/>
      <c r="H10" s="29"/>
    </row>
  </sheetData>
  <sheetProtection selectLockedCells="1" selectUnlockedCells="1"/>
  <mergeCells count="2">
    <mergeCell ref="A3:G3"/>
    <mergeCell ref="A10:C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zoomScale="85" zoomScaleNormal="85" workbookViewId="0" topLeftCell="A14">
      <selection activeCell="C20" sqref="C20"/>
    </sheetView>
  </sheetViews>
  <sheetFormatPr defaultColWidth="9.140625" defaultRowHeight="12.75"/>
  <cols>
    <col min="1" max="1" width="8.7109375" style="0" customWidth="1"/>
    <col min="2" max="2" width="34.00390625" style="0" customWidth="1"/>
    <col min="3" max="3" width="12.421875" style="0" customWidth="1"/>
    <col min="4" max="4" width="17.57421875" style="0" customWidth="1"/>
    <col min="5" max="5" width="13.7109375" style="0" customWidth="1"/>
    <col min="6" max="6" width="20.8515625" style="0" customWidth="1"/>
    <col min="7" max="7" width="15.7109375" style="0" customWidth="1"/>
    <col min="8" max="8" width="18.7109375" style="0" customWidth="1"/>
    <col min="9" max="16384" width="8.7109375" style="0" customWidth="1"/>
  </cols>
  <sheetData>
    <row r="2" spans="1:12" ht="39.75" customHeight="1">
      <c r="A2" s="37" t="s">
        <v>80</v>
      </c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</row>
    <row r="4" spans="1:8" ht="51" customHeight="1">
      <c r="A4" s="25" t="s">
        <v>81</v>
      </c>
      <c r="B4" s="25" t="s">
        <v>41</v>
      </c>
      <c r="C4" s="25" t="s">
        <v>82</v>
      </c>
      <c r="D4" s="25" t="s">
        <v>83</v>
      </c>
      <c r="E4" s="25" t="s">
        <v>84</v>
      </c>
      <c r="F4" s="25" t="s">
        <v>85</v>
      </c>
      <c r="G4" s="25" t="s">
        <v>86</v>
      </c>
      <c r="H4" s="25" t="s">
        <v>87</v>
      </c>
    </row>
    <row r="5" spans="1:8" ht="12.75">
      <c r="A5" s="39">
        <v>1</v>
      </c>
      <c r="B5" s="40" t="s">
        <v>88</v>
      </c>
      <c r="C5" s="41">
        <v>5</v>
      </c>
      <c r="D5" s="41">
        <v>5</v>
      </c>
      <c r="E5" s="42" t="s">
        <v>68</v>
      </c>
      <c r="F5" s="41" t="s">
        <v>89</v>
      </c>
      <c r="G5" s="41" t="s">
        <v>90</v>
      </c>
      <c r="H5" s="42" t="s">
        <v>91</v>
      </c>
    </row>
    <row r="6" spans="1:8" ht="12.75">
      <c r="A6" s="39">
        <v>2</v>
      </c>
      <c r="B6" s="40" t="s">
        <v>88</v>
      </c>
      <c r="C6" s="41">
        <v>10</v>
      </c>
      <c r="D6" s="41">
        <v>10</v>
      </c>
      <c r="E6" s="42" t="s">
        <v>68</v>
      </c>
      <c r="F6" s="41" t="s">
        <v>92</v>
      </c>
      <c r="G6" s="41" t="s">
        <v>90</v>
      </c>
      <c r="H6" s="42" t="s">
        <v>93</v>
      </c>
    </row>
    <row r="7" spans="1:8" ht="12.75">
      <c r="A7" s="39">
        <v>3</v>
      </c>
      <c r="B7" s="40" t="s">
        <v>88</v>
      </c>
      <c r="C7" s="41">
        <v>10</v>
      </c>
      <c r="D7" s="41">
        <v>10</v>
      </c>
      <c r="E7" s="42" t="s">
        <v>68</v>
      </c>
      <c r="F7" s="41" t="s">
        <v>94</v>
      </c>
      <c r="G7" s="41" t="s">
        <v>90</v>
      </c>
      <c r="H7" s="42" t="s">
        <v>95</v>
      </c>
    </row>
    <row r="8" spans="1:8" ht="12.75">
      <c r="A8" s="39">
        <v>4</v>
      </c>
      <c r="B8" s="40" t="s">
        <v>96</v>
      </c>
      <c r="C8" s="41">
        <v>5</v>
      </c>
      <c r="D8" s="41">
        <v>5</v>
      </c>
      <c r="E8" s="42" t="s">
        <v>68</v>
      </c>
      <c r="F8" s="27" t="s">
        <v>97</v>
      </c>
      <c r="G8" s="41" t="s">
        <v>98</v>
      </c>
      <c r="H8" s="42" t="s">
        <v>99</v>
      </c>
    </row>
    <row r="9" spans="1:8" ht="12.75">
      <c r="A9" s="39">
        <v>5</v>
      </c>
      <c r="B9" s="40" t="s">
        <v>100</v>
      </c>
      <c r="C9" s="41">
        <v>2</v>
      </c>
      <c r="D9" s="41">
        <v>2</v>
      </c>
      <c r="E9" s="42" t="s">
        <v>68</v>
      </c>
      <c r="F9" s="41" t="s">
        <v>101</v>
      </c>
      <c r="G9" s="41" t="s">
        <v>102</v>
      </c>
      <c r="H9" s="43" t="s">
        <v>103</v>
      </c>
    </row>
    <row r="10" spans="1:8" ht="12.75">
      <c r="A10" s="39">
        <v>6</v>
      </c>
      <c r="B10" s="40" t="s">
        <v>104</v>
      </c>
      <c r="C10" s="41">
        <v>5</v>
      </c>
      <c r="D10" s="41">
        <v>5</v>
      </c>
      <c r="E10" s="42" t="s">
        <v>68</v>
      </c>
      <c r="F10" s="41" t="s">
        <v>105</v>
      </c>
      <c r="G10" s="41" t="s">
        <v>106</v>
      </c>
      <c r="H10" s="41" t="s">
        <v>107</v>
      </c>
    </row>
    <row r="11" spans="1:8" ht="12.75">
      <c r="A11" s="39">
        <v>7</v>
      </c>
      <c r="B11" s="40" t="s">
        <v>108</v>
      </c>
      <c r="C11" s="41">
        <v>3</v>
      </c>
      <c r="D11" s="41">
        <v>3</v>
      </c>
      <c r="E11" s="42" t="s">
        <v>68</v>
      </c>
      <c r="F11" s="41" t="s">
        <v>109</v>
      </c>
      <c r="G11" s="41" t="s">
        <v>102</v>
      </c>
      <c r="H11" s="42" t="s">
        <v>110</v>
      </c>
    </row>
    <row r="12" spans="1:8" ht="12.75">
      <c r="A12" s="39">
        <v>8</v>
      </c>
      <c r="B12" s="40" t="s">
        <v>111</v>
      </c>
      <c r="C12" s="41">
        <v>8</v>
      </c>
      <c r="D12" s="41">
        <v>8</v>
      </c>
      <c r="E12" s="42" t="s">
        <v>68</v>
      </c>
      <c r="F12" s="27" t="s">
        <v>112</v>
      </c>
      <c r="G12" s="41" t="s">
        <v>113</v>
      </c>
      <c r="H12" s="43" t="s">
        <v>114</v>
      </c>
    </row>
    <row r="13" spans="1:8" ht="12.75">
      <c r="A13" s="39">
        <v>9</v>
      </c>
      <c r="B13" s="30" t="s">
        <v>115</v>
      </c>
      <c r="C13" s="41">
        <v>5</v>
      </c>
      <c r="D13" s="41">
        <v>5</v>
      </c>
      <c r="E13" s="42" t="s">
        <v>68</v>
      </c>
      <c r="F13" s="41" t="s">
        <v>116</v>
      </c>
      <c r="G13" s="41" t="s">
        <v>117</v>
      </c>
      <c r="H13" s="41" t="s">
        <v>118</v>
      </c>
    </row>
    <row r="14" spans="1:8" ht="12.75" customHeight="1">
      <c r="A14" s="39">
        <v>10</v>
      </c>
      <c r="B14" s="40" t="s">
        <v>119</v>
      </c>
      <c r="C14" s="41">
        <v>8</v>
      </c>
      <c r="D14" s="41">
        <v>8</v>
      </c>
      <c r="E14" s="42" t="s">
        <v>68</v>
      </c>
      <c r="F14" s="41" t="s">
        <v>120</v>
      </c>
      <c r="G14" s="41" t="s">
        <v>121</v>
      </c>
      <c r="H14" s="41" t="s">
        <v>122</v>
      </c>
    </row>
    <row r="15" spans="1:8" ht="12.75">
      <c r="A15" s="39">
        <v>11</v>
      </c>
      <c r="B15" s="40" t="s">
        <v>119</v>
      </c>
      <c r="C15" s="41"/>
      <c r="D15" s="41"/>
      <c r="E15" s="42" t="s">
        <v>68</v>
      </c>
      <c r="F15" s="41"/>
      <c r="G15" s="41"/>
      <c r="H15" s="41"/>
    </row>
    <row r="16" spans="1:8" ht="12.75" customHeight="1">
      <c r="A16" s="39">
        <v>12</v>
      </c>
      <c r="B16" s="40" t="s">
        <v>119</v>
      </c>
      <c r="C16" s="41">
        <v>8</v>
      </c>
      <c r="D16" s="41">
        <v>8</v>
      </c>
      <c r="E16" s="42" t="s">
        <v>68</v>
      </c>
      <c r="F16" s="41" t="s">
        <v>123</v>
      </c>
      <c r="G16" s="41" t="s">
        <v>121</v>
      </c>
      <c r="H16" s="41" t="s">
        <v>124</v>
      </c>
    </row>
    <row r="17" spans="1:8" ht="12.75">
      <c r="A17" s="39">
        <v>13</v>
      </c>
      <c r="B17" s="40" t="s">
        <v>119</v>
      </c>
      <c r="C17" s="41"/>
      <c r="D17" s="41"/>
      <c r="E17" s="42" t="s">
        <v>68</v>
      </c>
      <c r="F17" s="41"/>
      <c r="G17" s="41"/>
      <c r="H17" s="41"/>
    </row>
    <row r="18" spans="1:8" ht="12.75">
      <c r="A18" s="39">
        <v>14</v>
      </c>
      <c r="B18" s="40" t="s">
        <v>125</v>
      </c>
      <c r="C18" s="41">
        <v>8</v>
      </c>
      <c r="D18" s="41">
        <v>8</v>
      </c>
      <c r="E18" s="42" t="s">
        <v>68</v>
      </c>
      <c r="F18" s="41" t="s">
        <v>126</v>
      </c>
      <c r="G18" s="43" t="s">
        <v>127</v>
      </c>
      <c r="H18" s="43" t="s">
        <v>128</v>
      </c>
    </row>
    <row r="19" spans="1:8" ht="12.75">
      <c r="A19" s="39">
        <v>15</v>
      </c>
      <c r="B19" s="40" t="s">
        <v>129</v>
      </c>
      <c r="C19" s="41">
        <v>2</v>
      </c>
      <c r="D19" s="41">
        <v>2</v>
      </c>
      <c r="E19" s="42" t="s">
        <v>68</v>
      </c>
      <c r="F19" s="27" t="s">
        <v>130</v>
      </c>
      <c r="G19" s="41" t="s">
        <v>131</v>
      </c>
      <c r="H19" s="41" t="s">
        <v>132</v>
      </c>
    </row>
    <row r="20" spans="1:8" ht="12.75">
      <c r="A20" s="39">
        <v>16</v>
      </c>
      <c r="B20" s="40" t="s">
        <v>133</v>
      </c>
      <c r="C20" s="41">
        <v>2</v>
      </c>
      <c r="D20" s="41">
        <v>2</v>
      </c>
      <c r="E20" s="42" t="s">
        <v>68</v>
      </c>
      <c r="F20" s="27" t="s">
        <v>134</v>
      </c>
      <c r="G20" s="41" t="s">
        <v>135</v>
      </c>
      <c r="H20" s="43" t="s">
        <v>132</v>
      </c>
    </row>
    <row r="21" spans="1:8" ht="36" customHeight="1">
      <c r="A21" s="44" t="s">
        <v>136</v>
      </c>
      <c r="B21" s="44"/>
      <c r="C21" s="44"/>
      <c r="D21" s="44"/>
      <c r="E21" s="44"/>
      <c r="F21" s="44"/>
      <c r="G21" s="44"/>
      <c r="H21" s="44"/>
    </row>
    <row r="22" spans="1:8" ht="12.75">
      <c r="A22" s="39">
        <v>17</v>
      </c>
      <c r="B22" s="45" t="s">
        <v>137</v>
      </c>
      <c r="C22" s="41">
        <v>10</v>
      </c>
      <c r="D22" s="41">
        <v>10</v>
      </c>
      <c r="E22" s="42" t="s">
        <v>68</v>
      </c>
      <c r="F22" s="41" t="s">
        <v>138</v>
      </c>
      <c r="G22" s="41" t="s">
        <v>139</v>
      </c>
      <c r="H22" s="41" t="s">
        <v>140</v>
      </c>
    </row>
    <row r="23" spans="1:8" ht="12.75" customHeight="1">
      <c r="A23" s="39">
        <v>18</v>
      </c>
      <c r="B23" s="46" t="s">
        <v>141</v>
      </c>
      <c r="C23" s="41">
        <v>5</v>
      </c>
      <c r="D23" s="41">
        <v>5</v>
      </c>
      <c r="E23" s="42" t="s">
        <v>68</v>
      </c>
      <c r="F23" s="10" t="s">
        <v>142</v>
      </c>
      <c r="G23" s="41" t="s">
        <v>143</v>
      </c>
      <c r="H23" s="41" t="s">
        <v>144</v>
      </c>
    </row>
    <row r="24" spans="1:8" ht="51.75" customHeight="1">
      <c r="A24" s="39">
        <v>19</v>
      </c>
      <c r="B24" s="46" t="s">
        <v>141</v>
      </c>
      <c r="C24" s="41">
        <v>5</v>
      </c>
      <c r="D24" s="41">
        <v>5</v>
      </c>
      <c r="E24" s="42" t="s">
        <v>68</v>
      </c>
      <c r="F24" s="10" t="s">
        <v>145</v>
      </c>
      <c r="G24" s="41"/>
      <c r="H24" s="41" t="s">
        <v>146</v>
      </c>
    </row>
    <row r="25" spans="1:8" ht="12.75">
      <c r="A25" s="39">
        <v>20</v>
      </c>
      <c r="B25" s="46" t="s">
        <v>141</v>
      </c>
      <c r="C25" s="41">
        <v>5</v>
      </c>
      <c r="D25" s="41">
        <v>5</v>
      </c>
      <c r="E25" s="42" t="s">
        <v>68</v>
      </c>
      <c r="F25" s="10" t="s">
        <v>147</v>
      </c>
      <c r="G25" s="41"/>
      <c r="H25" s="41"/>
    </row>
    <row r="26" spans="1:8" ht="25.5" customHeight="1">
      <c r="A26" s="47"/>
      <c r="B26" s="48" t="s">
        <v>148</v>
      </c>
      <c r="C26" s="48">
        <f>SUM(C5:C25)</f>
        <v>106</v>
      </c>
      <c r="D26" s="48">
        <f>SUM(D5:D25)</f>
        <v>106</v>
      </c>
      <c r="E26" s="47"/>
      <c r="F26" s="47"/>
      <c r="G26" s="47"/>
      <c r="H26" s="47"/>
    </row>
  </sheetData>
  <sheetProtection selectLockedCells="1" selectUnlockedCells="1"/>
  <mergeCells count="14">
    <mergeCell ref="A2:H2"/>
    <mergeCell ref="C14:C15"/>
    <mergeCell ref="D14:D15"/>
    <mergeCell ref="F14:F15"/>
    <mergeCell ref="G14:G15"/>
    <mergeCell ref="H14:H15"/>
    <mergeCell ref="C16:C17"/>
    <mergeCell ref="D16:D17"/>
    <mergeCell ref="F16:F17"/>
    <mergeCell ref="G16:G17"/>
    <mergeCell ref="H16:H17"/>
    <mergeCell ref="A21:H21"/>
    <mergeCell ref="G23:G25"/>
    <mergeCell ref="H24:H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="85" zoomScaleNormal="85" workbookViewId="0" topLeftCell="A1">
      <selection activeCell="D42" sqref="D42"/>
    </sheetView>
  </sheetViews>
  <sheetFormatPr defaultColWidth="9.140625" defaultRowHeight="12.75"/>
  <cols>
    <col min="1" max="1" width="7.00390625" style="0" customWidth="1"/>
    <col min="2" max="2" width="36.140625" style="1" customWidth="1"/>
    <col min="3" max="3" width="11.57421875" style="0" customWidth="1"/>
    <col min="4" max="4" width="16.8515625" style="0" customWidth="1"/>
    <col min="5" max="5" width="14.28125" style="0" customWidth="1"/>
    <col min="6" max="6" width="17.8515625" style="0" customWidth="1"/>
    <col min="7" max="7" width="14.28125" style="0" customWidth="1"/>
    <col min="8" max="8" width="16.57421875" style="0" customWidth="1"/>
    <col min="9" max="16384" width="8.7109375" style="0" customWidth="1"/>
  </cols>
  <sheetData>
    <row r="2" spans="1:8" ht="12.75">
      <c r="A2" s="49" t="s">
        <v>149</v>
      </c>
      <c r="B2" s="49"/>
      <c r="C2" s="49"/>
      <c r="D2" s="49"/>
      <c r="E2" s="49"/>
      <c r="F2" s="49"/>
      <c r="G2" s="49"/>
      <c r="H2" s="49"/>
    </row>
    <row r="4" spans="1:8" ht="12.75">
      <c r="A4" s="25" t="s">
        <v>81</v>
      </c>
      <c r="B4" s="25" t="s">
        <v>41</v>
      </c>
      <c r="C4" s="25" t="s">
        <v>82</v>
      </c>
      <c r="D4" s="25" t="s">
        <v>150</v>
      </c>
      <c r="E4" s="25" t="s">
        <v>84</v>
      </c>
      <c r="F4" s="25" t="s">
        <v>85</v>
      </c>
      <c r="G4" s="25" t="s">
        <v>86</v>
      </c>
      <c r="H4" s="25" t="s">
        <v>87</v>
      </c>
    </row>
    <row r="5" spans="1:8" ht="30.75" customHeight="1">
      <c r="A5" s="50">
        <v>1</v>
      </c>
      <c r="B5" s="51" t="s">
        <v>151</v>
      </c>
      <c r="C5" s="52"/>
      <c r="D5" s="52"/>
      <c r="E5" s="47"/>
      <c r="F5" s="47"/>
      <c r="G5" s="47"/>
      <c r="H5" s="47"/>
    </row>
    <row r="6" spans="1:8" ht="12.75">
      <c r="A6" s="39" t="s">
        <v>152</v>
      </c>
      <c r="B6" s="53" t="s">
        <v>153</v>
      </c>
      <c r="C6" s="41">
        <v>2</v>
      </c>
      <c r="D6" s="41">
        <v>2</v>
      </c>
      <c r="E6" s="42" t="s">
        <v>154</v>
      </c>
      <c r="F6" s="54" t="s">
        <v>155</v>
      </c>
      <c r="G6" s="41" t="s">
        <v>156</v>
      </c>
      <c r="H6" s="42" t="s">
        <v>157</v>
      </c>
    </row>
    <row r="7" spans="1:8" ht="12.75">
      <c r="A7" s="39" t="s">
        <v>158</v>
      </c>
      <c r="B7" s="53" t="s">
        <v>159</v>
      </c>
      <c r="C7" s="41">
        <v>1.5</v>
      </c>
      <c r="D7" s="41">
        <v>1.5</v>
      </c>
      <c r="E7" s="42" t="s">
        <v>154</v>
      </c>
      <c r="F7" s="54" t="s">
        <v>155</v>
      </c>
      <c r="G7" s="41" t="s">
        <v>156</v>
      </c>
      <c r="H7" s="55" t="s">
        <v>157</v>
      </c>
    </row>
    <row r="8" spans="1:8" ht="12.75">
      <c r="A8" s="39" t="s">
        <v>160</v>
      </c>
      <c r="B8" s="53" t="s">
        <v>161</v>
      </c>
      <c r="C8" s="41">
        <v>1</v>
      </c>
      <c r="D8" s="41">
        <v>1</v>
      </c>
      <c r="E8" s="42" t="s">
        <v>154</v>
      </c>
      <c r="F8" s="54" t="s">
        <v>155</v>
      </c>
      <c r="G8" s="41" t="s">
        <v>162</v>
      </c>
      <c r="H8" s="55" t="s">
        <v>157</v>
      </c>
    </row>
    <row r="9" spans="1:8" ht="12.75">
      <c r="A9" s="39" t="s">
        <v>163</v>
      </c>
      <c r="B9" s="53" t="s">
        <v>164</v>
      </c>
      <c r="C9" s="41">
        <v>16.25</v>
      </c>
      <c r="D9" s="41">
        <v>16.25</v>
      </c>
      <c r="E9" s="42" t="s">
        <v>154</v>
      </c>
      <c r="F9" s="54" t="s">
        <v>155</v>
      </c>
      <c r="G9" s="41" t="s">
        <v>165</v>
      </c>
      <c r="H9" s="55" t="s">
        <v>157</v>
      </c>
    </row>
    <row r="10" spans="1:8" ht="12.75">
      <c r="A10" s="39" t="s">
        <v>166</v>
      </c>
      <c r="B10" s="53" t="s">
        <v>167</v>
      </c>
      <c r="C10" s="41">
        <v>1</v>
      </c>
      <c r="D10" s="41">
        <v>1</v>
      </c>
      <c r="E10" s="42" t="s">
        <v>154</v>
      </c>
      <c r="F10" s="54" t="s">
        <v>155</v>
      </c>
      <c r="G10" s="41" t="s">
        <v>162</v>
      </c>
      <c r="H10" s="55" t="s">
        <v>157</v>
      </c>
    </row>
    <row r="11" spans="1:8" ht="12.75">
      <c r="A11" s="39" t="s">
        <v>168</v>
      </c>
      <c r="B11" s="53" t="s">
        <v>169</v>
      </c>
      <c r="C11" s="41">
        <v>1</v>
      </c>
      <c r="D11" s="41">
        <v>1</v>
      </c>
      <c r="E11" s="42" t="s">
        <v>154</v>
      </c>
      <c r="F11" s="54" t="s">
        <v>155</v>
      </c>
      <c r="G11" s="43" t="s">
        <v>170</v>
      </c>
      <c r="H11" s="55" t="s">
        <v>157</v>
      </c>
    </row>
    <row r="12" spans="1:8" ht="12.75">
      <c r="A12" s="39" t="s">
        <v>171</v>
      </c>
      <c r="B12" s="53" t="s">
        <v>172</v>
      </c>
      <c r="C12" s="41">
        <v>1</v>
      </c>
      <c r="D12" s="41">
        <v>1</v>
      </c>
      <c r="E12" s="42" t="s">
        <v>154</v>
      </c>
      <c r="F12" s="54" t="s">
        <v>155</v>
      </c>
      <c r="G12" s="43" t="s">
        <v>173</v>
      </c>
      <c r="H12" s="55" t="s">
        <v>157</v>
      </c>
    </row>
    <row r="13" spans="1:8" ht="12.75">
      <c r="A13" s="39" t="s">
        <v>174</v>
      </c>
      <c r="B13" s="53" t="s">
        <v>175</v>
      </c>
      <c r="C13" s="41">
        <v>1</v>
      </c>
      <c r="D13" s="41">
        <v>1</v>
      </c>
      <c r="E13" s="42" t="s">
        <v>154</v>
      </c>
      <c r="F13" s="54" t="s">
        <v>155</v>
      </c>
      <c r="G13" s="43" t="s">
        <v>170</v>
      </c>
      <c r="H13" s="55" t="s">
        <v>157</v>
      </c>
    </row>
    <row r="14" spans="1:8" ht="12.75">
      <c r="A14" s="39" t="s">
        <v>176</v>
      </c>
      <c r="B14" s="53" t="s">
        <v>177</v>
      </c>
      <c r="C14" s="41">
        <v>1</v>
      </c>
      <c r="D14" s="41">
        <v>1</v>
      </c>
      <c r="E14" s="42" t="s">
        <v>154</v>
      </c>
      <c r="F14" s="54" t="s">
        <v>155</v>
      </c>
      <c r="G14" s="43" t="s">
        <v>178</v>
      </c>
      <c r="H14" s="55" t="s">
        <v>157</v>
      </c>
    </row>
    <row r="15" spans="1:8" ht="12.75">
      <c r="A15" s="39" t="s">
        <v>179</v>
      </c>
      <c r="B15" s="53" t="s">
        <v>180</v>
      </c>
      <c r="C15" s="41">
        <v>1</v>
      </c>
      <c r="D15" s="41">
        <v>1</v>
      </c>
      <c r="E15" s="42" t="s">
        <v>154</v>
      </c>
      <c r="F15" s="54" t="s">
        <v>155</v>
      </c>
      <c r="G15" s="43" t="s">
        <v>178</v>
      </c>
      <c r="H15" s="55" t="s">
        <v>157</v>
      </c>
    </row>
    <row r="16" spans="1:8" ht="12.75">
      <c r="A16" s="39" t="s">
        <v>181</v>
      </c>
      <c r="B16" s="53" t="s">
        <v>182</v>
      </c>
      <c r="C16" s="41">
        <v>1</v>
      </c>
      <c r="D16" s="41">
        <v>1</v>
      </c>
      <c r="E16" s="42" t="s">
        <v>154</v>
      </c>
      <c r="F16" s="54" t="s">
        <v>155</v>
      </c>
      <c r="G16" s="43" t="s">
        <v>178</v>
      </c>
      <c r="H16" s="55" t="s">
        <v>157</v>
      </c>
    </row>
    <row r="17" spans="1:8" ht="12.75">
      <c r="A17" s="39" t="s">
        <v>183</v>
      </c>
      <c r="B17" s="53" t="s">
        <v>184</v>
      </c>
      <c r="C17" s="41">
        <v>1</v>
      </c>
      <c r="D17" s="41">
        <v>1</v>
      </c>
      <c r="E17" s="42" t="s">
        <v>154</v>
      </c>
      <c r="F17" s="54" t="s">
        <v>155</v>
      </c>
      <c r="G17" s="43" t="s">
        <v>185</v>
      </c>
      <c r="H17" s="55" t="s">
        <v>157</v>
      </c>
    </row>
    <row r="18" spans="1:8" ht="12.75">
      <c r="A18" s="39" t="s">
        <v>186</v>
      </c>
      <c r="B18" s="53" t="s">
        <v>187</v>
      </c>
      <c r="C18" s="41">
        <v>1.05</v>
      </c>
      <c r="D18" s="41">
        <v>1.05</v>
      </c>
      <c r="E18" s="42" t="s">
        <v>154</v>
      </c>
      <c r="F18" s="54" t="s">
        <v>155</v>
      </c>
      <c r="G18" s="43" t="s">
        <v>188</v>
      </c>
      <c r="H18" s="55" t="s">
        <v>157</v>
      </c>
    </row>
    <row r="19" spans="1:8" ht="12.75">
      <c r="A19" s="39" t="s">
        <v>189</v>
      </c>
      <c r="B19" s="53" t="s">
        <v>190</v>
      </c>
      <c r="C19" s="41">
        <v>1</v>
      </c>
      <c r="D19" s="41">
        <v>1</v>
      </c>
      <c r="E19" s="42" t="s">
        <v>154</v>
      </c>
      <c r="F19" s="54" t="s">
        <v>155</v>
      </c>
      <c r="G19" s="43" t="s">
        <v>191</v>
      </c>
      <c r="H19" s="55" t="s">
        <v>157</v>
      </c>
    </row>
    <row r="20" spans="1:8" ht="12.75">
      <c r="A20" s="39" t="s">
        <v>192</v>
      </c>
      <c r="B20" s="53" t="s">
        <v>193</v>
      </c>
      <c r="C20" s="41">
        <v>1</v>
      </c>
      <c r="D20" s="41">
        <v>1</v>
      </c>
      <c r="E20" s="42" t="s">
        <v>154</v>
      </c>
      <c r="F20" s="54" t="s">
        <v>155</v>
      </c>
      <c r="G20" s="43" t="s">
        <v>157</v>
      </c>
      <c r="H20" s="55" t="s">
        <v>157</v>
      </c>
    </row>
    <row r="21" spans="1:8" ht="12.75">
      <c r="A21" s="39" t="s">
        <v>194</v>
      </c>
      <c r="B21" s="56" t="s">
        <v>195</v>
      </c>
      <c r="C21" s="57">
        <v>1</v>
      </c>
      <c r="D21" s="57">
        <v>1</v>
      </c>
      <c r="E21" s="42" t="s">
        <v>154</v>
      </c>
      <c r="F21" s="54" t="s">
        <v>155</v>
      </c>
      <c r="G21" s="43" t="s">
        <v>196</v>
      </c>
      <c r="H21" s="55" t="s">
        <v>197</v>
      </c>
    </row>
    <row r="22" spans="1:8" ht="12.75">
      <c r="A22" s="39" t="s">
        <v>198</v>
      </c>
      <c r="B22" s="56" t="s">
        <v>199</v>
      </c>
      <c r="C22" s="57">
        <v>1.1</v>
      </c>
      <c r="D22" s="57">
        <v>1.1</v>
      </c>
      <c r="E22" s="42" t="s">
        <v>154</v>
      </c>
      <c r="F22" s="54" t="s">
        <v>155</v>
      </c>
      <c r="G22" s="43" t="s">
        <v>200</v>
      </c>
      <c r="H22" s="55" t="s">
        <v>197</v>
      </c>
    </row>
    <row r="23" spans="1:8" ht="12.75">
      <c r="A23" s="39" t="s">
        <v>201</v>
      </c>
      <c r="B23" s="56" t="s">
        <v>202</v>
      </c>
      <c r="C23" s="57">
        <v>2</v>
      </c>
      <c r="D23" s="57">
        <v>2</v>
      </c>
      <c r="E23" s="42" t="s">
        <v>154</v>
      </c>
      <c r="F23" s="54" t="s">
        <v>155</v>
      </c>
      <c r="G23" s="43" t="s">
        <v>203</v>
      </c>
      <c r="H23" s="55" t="s">
        <v>197</v>
      </c>
    </row>
    <row r="24" spans="1:8" ht="12.75">
      <c r="A24" s="39" t="s">
        <v>204</v>
      </c>
      <c r="B24" s="56" t="s">
        <v>190</v>
      </c>
      <c r="C24" s="57">
        <v>3</v>
      </c>
      <c r="D24" s="57">
        <v>3</v>
      </c>
      <c r="E24" s="42" t="s">
        <v>154</v>
      </c>
      <c r="F24" s="54" t="s">
        <v>155</v>
      </c>
      <c r="G24" s="43" t="s">
        <v>196</v>
      </c>
      <c r="H24" s="55" t="s">
        <v>197</v>
      </c>
    </row>
    <row r="25" spans="1:8" ht="12.75">
      <c r="A25" s="39" t="s">
        <v>205</v>
      </c>
      <c r="B25" s="56" t="s">
        <v>206</v>
      </c>
      <c r="C25" s="57">
        <v>1</v>
      </c>
      <c r="D25" s="57">
        <v>1</v>
      </c>
      <c r="E25" s="42" t="s">
        <v>154</v>
      </c>
      <c r="F25" s="54" t="s">
        <v>155</v>
      </c>
      <c r="G25" s="43" t="s">
        <v>196</v>
      </c>
      <c r="H25" s="55" t="s">
        <v>197</v>
      </c>
    </row>
    <row r="26" spans="1:8" ht="12.75">
      <c r="A26" s="39" t="s">
        <v>207</v>
      </c>
      <c r="B26" s="56" t="s">
        <v>208</v>
      </c>
      <c r="C26" s="57">
        <v>1.1</v>
      </c>
      <c r="D26" s="57">
        <v>1.1</v>
      </c>
      <c r="E26" s="42" t="s">
        <v>154</v>
      </c>
      <c r="F26" s="54" t="s">
        <v>155</v>
      </c>
      <c r="G26" s="43" t="s">
        <v>209</v>
      </c>
      <c r="H26" s="55" t="s">
        <v>197</v>
      </c>
    </row>
    <row r="27" spans="1:8" ht="12.75">
      <c r="A27" s="39" t="s">
        <v>210</v>
      </c>
      <c r="B27" s="56" t="s">
        <v>211</v>
      </c>
      <c r="C27" s="57">
        <v>1</v>
      </c>
      <c r="D27" s="57">
        <v>1</v>
      </c>
      <c r="E27" s="42" t="s">
        <v>154</v>
      </c>
      <c r="F27" s="54" t="s">
        <v>155</v>
      </c>
      <c r="G27" s="43" t="s">
        <v>196</v>
      </c>
      <c r="H27" s="55" t="s">
        <v>197</v>
      </c>
    </row>
    <row r="28" spans="1:8" ht="12.75">
      <c r="A28" s="39" t="s">
        <v>212</v>
      </c>
      <c r="B28" s="56" t="s">
        <v>213</v>
      </c>
      <c r="C28" s="57">
        <v>1</v>
      </c>
      <c r="D28" s="57">
        <v>1</v>
      </c>
      <c r="E28" s="42" t="s">
        <v>154</v>
      </c>
      <c r="F28" s="54" t="s">
        <v>155</v>
      </c>
      <c r="G28" s="43" t="s">
        <v>196</v>
      </c>
      <c r="H28" s="55" t="s">
        <v>197</v>
      </c>
    </row>
    <row r="29" spans="1:8" ht="12.75">
      <c r="A29" s="39" t="s">
        <v>214</v>
      </c>
      <c r="B29" s="56" t="s">
        <v>215</v>
      </c>
      <c r="C29" s="57">
        <v>3</v>
      </c>
      <c r="D29" s="57">
        <v>3</v>
      </c>
      <c r="E29" s="42" t="s">
        <v>154</v>
      </c>
      <c r="F29" s="54" t="s">
        <v>155</v>
      </c>
      <c r="G29" s="43" t="s">
        <v>209</v>
      </c>
      <c r="H29" s="55" t="s">
        <v>216</v>
      </c>
    </row>
    <row r="30" spans="1:8" ht="24.75" customHeight="1">
      <c r="A30" s="39"/>
      <c r="B30" s="58" t="s">
        <v>148</v>
      </c>
      <c r="C30" s="59">
        <f>SUM(C6:C29)</f>
        <v>46.00000000000001</v>
      </c>
      <c r="D30" s="59">
        <f>SUM(D6:D29)</f>
        <v>46.00000000000001</v>
      </c>
      <c r="E30" s="60"/>
      <c r="F30" s="60"/>
      <c r="G30" s="60"/>
      <c r="H30" s="61"/>
    </row>
    <row r="31" spans="1:8" ht="12.75">
      <c r="A31" s="39">
        <v>2</v>
      </c>
      <c r="B31" s="53" t="s">
        <v>217</v>
      </c>
      <c r="C31" s="54">
        <v>5</v>
      </c>
      <c r="D31" s="54">
        <v>5</v>
      </c>
      <c r="E31" s="42" t="s">
        <v>154</v>
      </c>
      <c r="F31" s="54" t="s">
        <v>218</v>
      </c>
      <c r="G31" s="54" t="s">
        <v>219</v>
      </c>
      <c r="H31" s="62" t="s">
        <v>220</v>
      </c>
    </row>
    <row r="32" spans="1:8" ht="12.75">
      <c r="A32" s="39">
        <v>3</v>
      </c>
      <c r="B32" s="53" t="s">
        <v>221</v>
      </c>
      <c r="C32" s="54">
        <v>10</v>
      </c>
      <c r="D32" s="54">
        <v>10</v>
      </c>
      <c r="E32" s="42" t="s">
        <v>154</v>
      </c>
      <c r="F32" s="54" t="s">
        <v>222</v>
      </c>
      <c r="G32" s="54" t="s">
        <v>223</v>
      </c>
      <c r="H32" s="63" t="s">
        <v>224</v>
      </c>
    </row>
    <row r="33" spans="1:8" ht="12.75">
      <c r="A33" s="39">
        <v>4</v>
      </c>
      <c r="B33" s="53" t="s">
        <v>225</v>
      </c>
      <c r="C33" s="54">
        <v>10</v>
      </c>
      <c r="D33" s="54">
        <v>10</v>
      </c>
      <c r="E33" s="42" t="s">
        <v>154</v>
      </c>
      <c r="F33" s="54" t="s">
        <v>222</v>
      </c>
      <c r="G33" s="54" t="s">
        <v>226</v>
      </c>
      <c r="H33" s="63" t="s">
        <v>227</v>
      </c>
    </row>
    <row r="34" spans="1:8" ht="12.75">
      <c r="A34" s="39">
        <v>5</v>
      </c>
      <c r="B34" s="64" t="s">
        <v>228</v>
      </c>
      <c r="C34" s="41">
        <v>2</v>
      </c>
      <c r="D34" s="41">
        <v>2</v>
      </c>
      <c r="E34" s="42" t="s">
        <v>154</v>
      </c>
      <c r="F34" s="54" t="s">
        <v>229</v>
      </c>
      <c r="G34" s="65" t="s">
        <v>230</v>
      </c>
      <c r="H34" s="55" t="s">
        <v>157</v>
      </c>
    </row>
    <row r="35" spans="1:8" ht="12.75">
      <c r="A35" s="39">
        <v>6</v>
      </c>
      <c r="B35" s="53" t="s">
        <v>231</v>
      </c>
      <c r="C35" s="54">
        <v>35</v>
      </c>
      <c r="D35" s="54">
        <v>35</v>
      </c>
      <c r="E35" s="42" t="s">
        <v>232</v>
      </c>
      <c r="F35" s="54" t="s">
        <v>233</v>
      </c>
      <c r="G35" s="54" t="s">
        <v>234</v>
      </c>
      <c r="H35" s="62" t="s">
        <v>235</v>
      </c>
    </row>
    <row r="36" spans="1:8" ht="12.75">
      <c r="A36" s="39">
        <v>7</v>
      </c>
      <c r="B36" s="53" t="s">
        <v>236</v>
      </c>
      <c r="C36" s="54">
        <v>5</v>
      </c>
      <c r="D36" s="54">
        <v>5</v>
      </c>
      <c r="E36" s="42" t="s">
        <v>154</v>
      </c>
      <c r="F36" s="54" t="s">
        <v>237</v>
      </c>
      <c r="G36" s="54" t="s">
        <v>117</v>
      </c>
      <c r="H36" s="66" t="s">
        <v>146</v>
      </c>
    </row>
    <row r="37" spans="1:8" ht="12.75">
      <c r="A37" s="39">
        <v>8</v>
      </c>
      <c r="B37" s="53" t="s">
        <v>238</v>
      </c>
      <c r="C37" s="54">
        <v>4</v>
      </c>
      <c r="D37" s="54">
        <v>4</v>
      </c>
      <c r="E37" s="42" t="s">
        <v>154</v>
      </c>
      <c r="F37" s="54" t="s">
        <v>237</v>
      </c>
      <c r="G37" s="54" t="s">
        <v>239</v>
      </c>
      <c r="H37" s="66" t="s">
        <v>132</v>
      </c>
    </row>
    <row r="38" spans="1:8" ht="12.75">
      <c r="A38" s="39">
        <v>9</v>
      </c>
      <c r="B38" s="53" t="s">
        <v>240</v>
      </c>
      <c r="C38" s="54">
        <v>10</v>
      </c>
      <c r="D38" s="54">
        <v>10</v>
      </c>
      <c r="E38" s="42" t="s">
        <v>154</v>
      </c>
      <c r="F38" s="54" t="s">
        <v>241</v>
      </c>
      <c r="G38" s="54" t="s">
        <v>242</v>
      </c>
      <c r="H38" s="62" t="s">
        <v>243</v>
      </c>
    </row>
    <row r="39" spans="1:8" ht="12.75">
      <c r="A39" s="39">
        <v>10</v>
      </c>
      <c r="B39" s="53" t="s">
        <v>240</v>
      </c>
      <c r="C39" s="54">
        <v>10</v>
      </c>
      <c r="D39" s="54">
        <v>10</v>
      </c>
      <c r="E39" s="42" t="s">
        <v>154</v>
      </c>
      <c r="F39" s="54" t="s">
        <v>244</v>
      </c>
      <c r="G39" s="54" t="s">
        <v>245</v>
      </c>
      <c r="H39" s="66" t="s">
        <v>132</v>
      </c>
    </row>
    <row r="40" spans="1:8" ht="12.75">
      <c r="A40" s="39">
        <v>11</v>
      </c>
      <c r="B40" s="53" t="s">
        <v>246</v>
      </c>
      <c r="C40" s="54">
        <v>25</v>
      </c>
      <c r="D40" s="54">
        <v>25</v>
      </c>
      <c r="E40" s="42" t="s">
        <v>232</v>
      </c>
      <c r="F40" s="54" t="s">
        <v>247</v>
      </c>
      <c r="G40" s="54" t="s">
        <v>223</v>
      </c>
      <c r="H40" s="66" t="s">
        <v>132</v>
      </c>
    </row>
    <row r="41" spans="1:8" s="71" customFormat="1" ht="31.5" customHeight="1">
      <c r="A41" s="67"/>
      <c r="B41" s="68" t="s">
        <v>148</v>
      </c>
      <c r="C41" s="69">
        <f>SUM(C30:C40)</f>
        <v>162</v>
      </c>
      <c r="D41" s="69">
        <f>SUM(D30:D40)</f>
        <v>162</v>
      </c>
      <c r="E41" s="67"/>
      <c r="F41" s="67"/>
      <c r="G41" s="67"/>
      <c r="H41" s="70"/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="85" zoomScaleNormal="85" workbookViewId="0" topLeftCell="A13">
      <selection activeCell="D20" sqref="D20"/>
    </sheetView>
  </sheetViews>
  <sheetFormatPr defaultColWidth="9.140625" defaultRowHeight="12.75"/>
  <cols>
    <col min="1" max="1" width="8.7109375" style="0" customWidth="1"/>
    <col min="2" max="2" width="36.421875" style="0" customWidth="1"/>
    <col min="3" max="3" width="10.7109375" style="0" customWidth="1"/>
    <col min="4" max="4" width="16.421875" style="0" customWidth="1"/>
    <col min="5" max="5" width="12.140625" style="0" customWidth="1"/>
    <col min="6" max="6" width="18.7109375" style="0" customWidth="1"/>
    <col min="7" max="7" width="13.28125" style="0" customWidth="1"/>
    <col min="8" max="8" width="17.28125" style="0" customWidth="1"/>
    <col min="9" max="16384" width="8.7109375" style="0" customWidth="1"/>
  </cols>
  <sheetData>
    <row r="2" spans="1:8" ht="23.25" customHeight="1">
      <c r="A2" s="72" t="s">
        <v>248</v>
      </c>
      <c r="B2" s="72"/>
      <c r="C2" s="72"/>
      <c r="D2" s="72"/>
      <c r="E2" s="72"/>
      <c r="F2" s="72"/>
      <c r="G2" s="72"/>
      <c r="H2" s="72"/>
    </row>
    <row r="4" spans="1:8" ht="12.75">
      <c r="A4" s="25" t="s">
        <v>81</v>
      </c>
      <c r="B4" s="25" t="s">
        <v>41</v>
      </c>
      <c r="C4" s="25" t="s">
        <v>82</v>
      </c>
      <c r="D4" s="25" t="s">
        <v>249</v>
      </c>
      <c r="E4" s="25" t="s">
        <v>84</v>
      </c>
      <c r="F4" s="25" t="s">
        <v>85</v>
      </c>
      <c r="G4" s="25" t="s">
        <v>86</v>
      </c>
      <c r="H4" s="73" t="s">
        <v>87</v>
      </c>
    </row>
    <row r="5" spans="1:8" ht="12.75">
      <c r="A5" s="39">
        <v>1</v>
      </c>
      <c r="B5" s="40" t="s">
        <v>250</v>
      </c>
      <c r="C5" s="41">
        <v>3</v>
      </c>
      <c r="D5" s="41">
        <v>3</v>
      </c>
      <c r="E5" s="42" t="s">
        <v>154</v>
      </c>
      <c r="F5" s="41" t="s">
        <v>251</v>
      </c>
      <c r="G5" s="41" t="s">
        <v>252</v>
      </c>
      <c r="H5" s="74" t="s">
        <v>253</v>
      </c>
    </row>
    <row r="6" spans="1:8" ht="12.75">
      <c r="A6" s="39">
        <v>2</v>
      </c>
      <c r="B6" s="40" t="s">
        <v>254</v>
      </c>
      <c r="C6" s="41">
        <v>7</v>
      </c>
      <c r="D6" s="41">
        <v>1</v>
      </c>
      <c r="E6" s="42" t="s">
        <v>154</v>
      </c>
      <c r="F6" s="41" t="s">
        <v>255</v>
      </c>
      <c r="G6" s="41" t="s">
        <v>256</v>
      </c>
      <c r="H6" s="75" t="s">
        <v>257</v>
      </c>
    </row>
    <row r="7" spans="1:8" ht="12.75">
      <c r="A7" s="39">
        <v>3</v>
      </c>
      <c r="B7" s="40" t="s">
        <v>258</v>
      </c>
      <c r="C7" s="41">
        <v>2</v>
      </c>
      <c r="D7" s="41">
        <v>2</v>
      </c>
      <c r="E7" s="42" t="s">
        <v>154</v>
      </c>
      <c r="F7" s="41" t="s">
        <v>259</v>
      </c>
      <c r="G7" s="41" t="s">
        <v>260</v>
      </c>
      <c r="H7" s="42" t="s">
        <v>261</v>
      </c>
    </row>
    <row r="8" spans="1:8" ht="12.75">
      <c r="A8" s="39">
        <v>4</v>
      </c>
      <c r="B8" s="40" t="s">
        <v>262</v>
      </c>
      <c r="C8" s="41">
        <v>10</v>
      </c>
      <c r="D8" s="41">
        <v>10</v>
      </c>
      <c r="E8" s="42" t="s">
        <v>154</v>
      </c>
      <c r="F8" s="41" t="s">
        <v>263</v>
      </c>
      <c r="G8" s="41" t="s">
        <v>264</v>
      </c>
      <c r="H8" s="76" t="s">
        <v>265</v>
      </c>
    </row>
    <row r="9" spans="1:8" ht="12.75">
      <c r="A9" s="39">
        <v>5</v>
      </c>
      <c r="B9" s="40" t="s">
        <v>266</v>
      </c>
      <c r="C9" s="41">
        <v>10</v>
      </c>
      <c r="D9" s="41">
        <v>10</v>
      </c>
      <c r="E9" s="42" t="s">
        <v>154</v>
      </c>
      <c r="F9" s="41" t="s">
        <v>267</v>
      </c>
      <c r="G9" s="41" t="s">
        <v>268</v>
      </c>
      <c r="H9" s="42" t="s">
        <v>269</v>
      </c>
    </row>
    <row r="10" spans="1:8" ht="12.75">
      <c r="A10" s="39">
        <v>6</v>
      </c>
      <c r="B10" s="40" t="s">
        <v>270</v>
      </c>
      <c r="C10" s="41">
        <v>10</v>
      </c>
      <c r="D10" s="41">
        <v>10</v>
      </c>
      <c r="E10" s="42" t="s">
        <v>154</v>
      </c>
      <c r="F10" s="41" t="s">
        <v>271</v>
      </c>
      <c r="G10" s="41" t="s">
        <v>264</v>
      </c>
      <c r="H10" s="76" t="s">
        <v>272</v>
      </c>
    </row>
    <row r="11" spans="1:8" ht="12.75">
      <c r="A11" s="39">
        <v>7</v>
      </c>
      <c r="B11" s="40" t="s">
        <v>273</v>
      </c>
      <c r="C11" s="41">
        <v>3</v>
      </c>
      <c r="D11" s="41">
        <v>3</v>
      </c>
      <c r="E11" s="42" t="s">
        <v>154</v>
      </c>
      <c r="F11" s="41" t="s">
        <v>274</v>
      </c>
      <c r="G11" s="41" t="s">
        <v>275</v>
      </c>
      <c r="H11" s="76" t="s">
        <v>276</v>
      </c>
    </row>
    <row r="12" spans="1:8" ht="12.75">
      <c r="A12" s="39">
        <v>8</v>
      </c>
      <c r="B12" s="40" t="s">
        <v>277</v>
      </c>
      <c r="C12" s="41">
        <v>5</v>
      </c>
      <c r="D12" s="41">
        <v>5</v>
      </c>
      <c r="E12" s="42" t="s">
        <v>154</v>
      </c>
      <c r="F12" s="41" t="s">
        <v>278</v>
      </c>
      <c r="G12" s="41" t="s">
        <v>157</v>
      </c>
      <c r="H12" s="75" t="s">
        <v>279</v>
      </c>
    </row>
    <row r="13" spans="1:8" ht="12.75">
      <c r="A13" s="39">
        <v>9</v>
      </c>
      <c r="B13" s="40" t="s">
        <v>280</v>
      </c>
      <c r="C13" s="41">
        <v>10</v>
      </c>
      <c r="D13" s="41">
        <v>10</v>
      </c>
      <c r="E13" s="42" t="s">
        <v>154</v>
      </c>
      <c r="F13" s="41" t="s">
        <v>281</v>
      </c>
      <c r="G13" s="43" t="s">
        <v>282</v>
      </c>
      <c r="H13" s="74" t="s">
        <v>146</v>
      </c>
    </row>
    <row r="14" spans="1:8" ht="12.75">
      <c r="A14" s="39">
        <v>10</v>
      </c>
      <c r="B14" s="40" t="s">
        <v>283</v>
      </c>
      <c r="C14" s="41">
        <v>10</v>
      </c>
      <c r="D14" s="41">
        <v>10</v>
      </c>
      <c r="E14" s="42" t="s">
        <v>154</v>
      </c>
      <c r="F14" s="41" t="s">
        <v>284</v>
      </c>
      <c r="G14" s="41" t="s">
        <v>285</v>
      </c>
      <c r="H14" s="75" t="s">
        <v>286</v>
      </c>
    </row>
    <row r="15" spans="1:8" ht="12.75">
      <c r="A15" s="39">
        <v>11</v>
      </c>
      <c r="B15" s="40" t="s">
        <v>287</v>
      </c>
      <c r="C15" s="41">
        <v>100</v>
      </c>
      <c r="D15" s="41">
        <v>60</v>
      </c>
      <c r="E15" s="42" t="s">
        <v>288</v>
      </c>
      <c r="F15" s="41" t="s">
        <v>289</v>
      </c>
      <c r="G15" s="41" t="s">
        <v>157</v>
      </c>
      <c r="H15" s="75" t="s">
        <v>290</v>
      </c>
    </row>
    <row r="16" spans="1:8" ht="12.75">
      <c r="A16" s="39">
        <v>12</v>
      </c>
      <c r="B16" s="40" t="s">
        <v>291</v>
      </c>
      <c r="C16" s="41">
        <v>2</v>
      </c>
      <c r="D16" s="41">
        <v>2</v>
      </c>
      <c r="E16" s="42" t="s">
        <v>154</v>
      </c>
      <c r="F16" s="41" t="s">
        <v>251</v>
      </c>
      <c r="G16" s="41" t="s">
        <v>252</v>
      </c>
      <c r="H16" s="42" t="s">
        <v>292</v>
      </c>
    </row>
    <row r="17" spans="1:8" ht="12.75">
      <c r="A17" s="39">
        <v>13</v>
      </c>
      <c r="B17" s="40" t="s">
        <v>293</v>
      </c>
      <c r="C17" s="41">
        <v>10</v>
      </c>
      <c r="D17" s="41">
        <v>10</v>
      </c>
      <c r="E17" s="42" t="s">
        <v>154</v>
      </c>
      <c r="F17" s="41" t="s">
        <v>263</v>
      </c>
      <c r="G17" s="41" t="s">
        <v>294</v>
      </c>
      <c r="H17" s="42" t="s">
        <v>295</v>
      </c>
    </row>
    <row r="18" spans="1:8" ht="12.75">
      <c r="A18" s="39">
        <v>14</v>
      </c>
      <c r="B18" s="40" t="s">
        <v>296</v>
      </c>
      <c r="C18" s="41">
        <v>5</v>
      </c>
      <c r="D18" s="41">
        <v>5</v>
      </c>
      <c r="E18" s="42" t="s">
        <v>154</v>
      </c>
      <c r="F18" s="41" t="s">
        <v>297</v>
      </c>
      <c r="G18" s="43" t="s">
        <v>298</v>
      </c>
      <c r="H18" s="76" t="s">
        <v>299</v>
      </c>
    </row>
    <row r="19" spans="1:8" ht="12.75">
      <c r="A19" s="39">
        <v>15</v>
      </c>
      <c r="B19" s="40" t="s">
        <v>300</v>
      </c>
      <c r="C19" s="41">
        <v>20</v>
      </c>
      <c r="D19" s="41">
        <v>20</v>
      </c>
      <c r="E19" s="42" t="s">
        <v>232</v>
      </c>
      <c r="F19" s="41" t="s">
        <v>301</v>
      </c>
      <c r="G19" s="41" t="s">
        <v>302</v>
      </c>
      <c r="H19" s="75" t="s">
        <v>303</v>
      </c>
    </row>
    <row r="20" spans="1:8" ht="30" customHeight="1">
      <c r="A20" s="69"/>
      <c r="B20" s="69" t="s">
        <v>148</v>
      </c>
      <c r="C20" s="69">
        <f>SUM(C5:C19)</f>
        <v>207</v>
      </c>
      <c r="D20" s="69">
        <f>SUM(D5:D19)</f>
        <v>161</v>
      </c>
      <c r="E20" s="69"/>
      <c r="F20" s="69"/>
      <c r="G20" s="69"/>
      <c r="H20" s="69"/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4"/>
  <sheetViews>
    <sheetView zoomScale="85" zoomScaleNormal="85" workbookViewId="0" topLeftCell="A31">
      <selection activeCell="D44" sqref="D44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3" width="11.7109375" style="0" customWidth="1"/>
    <col min="4" max="5" width="15.7109375" style="0" customWidth="1"/>
    <col min="6" max="6" width="30.7109375" style="0" customWidth="1"/>
    <col min="7" max="8" width="15.7109375" style="0" customWidth="1"/>
    <col min="9" max="16384" width="8.7109375" style="0" customWidth="1"/>
  </cols>
  <sheetData>
    <row r="2" spans="1:9" ht="36.75" customHeight="1">
      <c r="A2" s="24" t="s">
        <v>304</v>
      </c>
      <c r="B2" s="24"/>
      <c r="C2" s="24"/>
      <c r="D2" s="24"/>
      <c r="E2" s="24"/>
      <c r="F2" s="24"/>
      <c r="G2" s="24"/>
      <c r="H2" s="24"/>
      <c r="I2" s="77"/>
    </row>
    <row r="3" spans="2:9" ht="12.75">
      <c r="B3" s="26"/>
      <c r="C3" s="26"/>
      <c r="D3" s="78"/>
      <c r="E3" s="78"/>
      <c r="F3" s="78"/>
      <c r="G3" s="78"/>
      <c r="H3" s="78"/>
      <c r="I3" s="78"/>
    </row>
    <row r="4" spans="2:3" s="78" customFormat="1" ht="12.75">
      <c r="B4" s="26"/>
      <c r="C4" s="26"/>
    </row>
    <row r="5" spans="1:9" ht="54.75" customHeight="1">
      <c r="A5" s="34" t="s">
        <v>40</v>
      </c>
      <c r="B5" s="34" t="s">
        <v>41</v>
      </c>
      <c r="C5" s="79" t="s">
        <v>305</v>
      </c>
      <c r="D5" s="34" t="s">
        <v>44</v>
      </c>
      <c r="E5" s="34" t="s">
        <v>43</v>
      </c>
      <c r="F5" s="34" t="s">
        <v>306</v>
      </c>
      <c r="G5" s="34" t="s">
        <v>307</v>
      </c>
      <c r="H5" s="34" t="s">
        <v>46</v>
      </c>
      <c r="I5" s="33"/>
    </row>
    <row r="6" spans="1:9" ht="12.75">
      <c r="A6" s="80">
        <v>1</v>
      </c>
      <c r="B6" s="64" t="s">
        <v>308</v>
      </c>
      <c r="C6" s="81">
        <v>5</v>
      </c>
      <c r="D6" s="82">
        <v>2.34</v>
      </c>
      <c r="E6" s="27" t="s">
        <v>68</v>
      </c>
      <c r="F6" s="75" t="s">
        <v>309</v>
      </c>
      <c r="G6" s="75" t="s">
        <v>27</v>
      </c>
      <c r="H6" s="83">
        <v>41546</v>
      </c>
      <c r="I6" s="29"/>
    </row>
    <row r="7" spans="1:9" ht="31.5" customHeight="1">
      <c r="A7" s="80">
        <v>2</v>
      </c>
      <c r="B7" s="64" t="s">
        <v>310</v>
      </c>
      <c r="C7" s="81">
        <v>10</v>
      </c>
      <c r="D7" s="82">
        <v>10</v>
      </c>
      <c r="E7" s="27" t="s">
        <v>68</v>
      </c>
      <c r="F7" s="75" t="s">
        <v>311</v>
      </c>
      <c r="G7" s="75" t="s">
        <v>27</v>
      </c>
      <c r="H7" s="83">
        <v>41547</v>
      </c>
      <c r="I7" s="29"/>
    </row>
    <row r="8" spans="1:9" ht="44.25" customHeight="1">
      <c r="A8" s="80">
        <v>3</v>
      </c>
      <c r="B8" s="64" t="s">
        <v>312</v>
      </c>
      <c r="C8" s="81">
        <v>2</v>
      </c>
      <c r="D8" s="82">
        <v>1.032</v>
      </c>
      <c r="E8" s="27" t="s">
        <v>68</v>
      </c>
      <c r="F8" s="75" t="s">
        <v>313</v>
      </c>
      <c r="G8" s="75" t="s">
        <v>26</v>
      </c>
      <c r="H8" s="83">
        <v>41586</v>
      </c>
      <c r="I8" s="29"/>
    </row>
    <row r="9" spans="1:8" ht="35.25" customHeight="1">
      <c r="A9" s="80">
        <v>4</v>
      </c>
      <c r="B9" s="64" t="s">
        <v>314</v>
      </c>
      <c r="C9" s="81">
        <v>5</v>
      </c>
      <c r="D9" s="82">
        <v>5</v>
      </c>
      <c r="E9" s="27" t="s">
        <v>68</v>
      </c>
      <c r="F9" s="75" t="s">
        <v>315</v>
      </c>
      <c r="G9" s="75" t="s">
        <v>27</v>
      </c>
      <c r="H9" s="83">
        <v>41610</v>
      </c>
    </row>
    <row r="10" spans="1:8" ht="12.75">
      <c r="A10" s="80">
        <v>5</v>
      </c>
      <c r="B10" s="64" t="s">
        <v>316</v>
      </c>
      <c r="C10" s="10">
        <v>6</v>
      </c>
      <c r="D10" s="75">
        <v>6</v>
      </c>
      <c r="E10" s="27" t="s">
        <v>68</v>
      </c>
      <c r="F10" s="75" t="s">
        <v>317</v>
      </c>
      <c r="G10" s="75" t="s">
        <v>26</v>
      </c>
      <c r="H10" s="74">
        <v>41631</v>
      </c>
    </row>
    <row r="11" spans="1:8" ht="33.75" customHeight="1">
      <c r="A11" s="80">
        <v>6</v>
      </c>
      <c r="B11" s="64" t="s">
        <v>318</v>
      </c>
      <c r="C11" s="81">
        <v>2.5</v>
      </c>
      <c r="D11" s="82">
        <v>2.5</v>
      </c>
      <c r="E11" s="27" t="s">
        <v>68</v>
      </c>
      <c r="F11" s="75" t="s">
        <v>319</v>
      </c>
      <c r="G11" s="75" t="s">
        <v>27</v>
      </c>
      <c r="H11" s="83">
        <v>41669</v>
      </c>
    </row>
    <row r="12" spans="1:8" ht="33.75" customHeight="1">
      <c r="A12" s="80">
        <v>7</v>
      </c>
      <c r="B12" s="53" t="s">
        <v>320</v>
      </c>
      <c r="C12" s="84">
        <v>3</v>
      </c>
      <c r="D12" s="54">
        <v>2.208</v>
      </c>
      <c r="E12" s="27" t="s">
        <v>68</v>
      </c>
      <c r="F12" s="54" t="s">
        <v>321</v>
      </c>
      <c r="G12" s="75" t="s">
        <v>26</v>
      </c>
      <c r="H12" s="65">
        <v>41695</v>
      </c>
    </row>
    <row r="13" spans="1:8" ht="33.75" customHeight="1">
      <c r="A13" s="80">
        <v>8</v>
      </c>
      <c r="B13" s="64" t="s">
        <v>322</v>
      </c>
      <c r="C13" s="81">
        <v>2.5</v>
      </c>
      <c r="D13" s="82">
        <v>2.5</v>
      </c>
      <c r="E13" s="27" t="s">
        <v>68</v>
      </c>
      <c r="F13" s="75" t="s">
        <v>323</v>
      </c>
      <c r="G13" s="75" t="s">
        <v>27</v>
      </c>
      <c r="H13" s="83">
        <v>41728</v>
      </c>
    </row>
    <row r="14" spans="1:8" ht="33.75" customHeight="1">
      <c r="A14" s="80">
        <v>9</v>
      </c>
      <c r="B14" s="53" t="s">
        <v>324</v>
      </c>
      <c r="C14" s="84">
        <v>2</v>
      </c>
      <c r="D14" s="54">
        <v>2</v>
      </c>
      <c r="E14" s="27" t="s">
        <v>68</v>
      </c>
      <c r="F14" s="54" t="s">
        <v>325</v>
      </c>
      <c r="G14" s="75" t="s">
        <v>26</v>
      </c>
      <c r="H14" s="65">
        <v>41747</v>
      </c>
    </row>
    <row r="15" spans="1:8" ht="25.5" customHeight="1">
      <c r="A15" s="80">
        <v>10</v>
      </c>
      <c r="B15" s="64" t="s">
        <v>326</v>
      </c>
      <c r="C15" s="81">
        <v>10</v>
      </c>
      <c r="D15" s="82">
        <v>10</v>
      </c>
      <c r="E15" s="27" t="s">
        <v>68</v>
      </c>
      <c r="F15" s="75" t="s">
        <v>327</v>
      </c>
      <c r="G15" s="75" t="s">
        <v>328</v>
      </c>
      <c r="H15" s="83">
        <v>41773</v>
      </c>
    </row>
    <row r="16" spans="1:8" ht="26.25" customHeight="1">
      <c r="A16" s="80">
        <v>11</v>
      </c>
      <c r="B16" s="64" t="s">
        <v>329</v>
      </c>
      <c r="C16" s="81">
        <v>10</v>
      </c>
      <c r="D16" s="82">
        <v>7</v>
      </c>
      <c r="E16" s="27" t="s">
        <v>68</v>
      </c>
      <c r="F16" s="82" t="s">
        <v>330</v>
      </c>
      <c r="G16" s="75" t="s">
        <v>26</v>
      </c>
      <c r="H16" s="83">
        <v>41819</v>
      </c>
    </row>
    <row r="17" spans="1:8" ht="12.75">
      <c r="A17" s="80">
        <v>12</v>
      </c>
      <c r="B17" s="64" t="s">
        <v>331</v>
      </c>
      <c r="C17" s="81">
        <v>2</v>
      </c>
      <c r="D17" s="82">
        <v>2</v>
      </c>
      <c r="E17" s="27" t="s">
        <v>68</v>
      </c>
      <c r="F17" s="75" t="s">
        <v>332</v>
      </c>
      <c r="G17" s="75" t="s">
        <v>26</v>
      </c>
      <c r="H17" s="83">
        <v>41945</v>
      </c>
    </row>
    <row r="18" spans="1:8" ht="31.5" customHeight="1">
      <c r="A18" s="80">
        <v>13</v>
      </c>
      <c r="B18" s="64" t="s">
        <v>333</v>
      </c>
      <c r="C18" s="81">
        <v>5</v>
      </c>
      <c r="D18" s="82">
        <v>2</v>
      </c>
      <c r="E18" s="27" t="s">
        <v>68</v>
      </c>
      <c r="F18" s="82" t="s">
        <v>334</v>
      </c>
      <c r="G18" s="75" t="s">
        <v>26</v>
      </c>
      <c r="H18" s="83">
        <v>41914</v>
      </c>
    </row>
    <row r="19" spans="1:8" ht="12.75">
      <c r="A19" s="80">
        <v>14</v>
      </c>
      <c r="B19" s="64" t="s">
        <v>335</v>
      </c>
      <c r="C19" s="81">
        <v>1.2</v>
      </c>
      <c r="D19" s="82">
        <v>1.2</v>
      </c>
      <c r="E19" s="27" t="s">
        <v>68</v>
      </c>
      <c r="F19" s="75" t="s">
        <v>336</v>
      </c>
      <c r="G19" s="75" t="s">
        <v>26</v>
      </c>
      <c r="H19" s="83">
        <v>41820</v>
      </c>
    </row>
    <row r="20" spans="1:8" ht="37.5" customHeight="1">
      <c r="A20" s="80">
        <v>15</v>
      </c>
      <c r="B20" s="53" t="s">
        <v>337</v>
      </c>
      <c r="C20" s="84">
        <v>1</v>
      </c>
      <c r="D20" s="54">
        <v>1</v>
      </c>
      <c r="E20" s="27" t="s">
        <v>68</v>
      </c>
      <c r="F20" s="54" t="s">
        <v>338</v>
      </c>
      <c r="G20" s="75" t="s">
        <v>26</v>
      </c>
      <c r="H20" s="65">
        <v>42251</v>
      </c>
    </row>
    <row r="21" spans="1:8" ht="12.75">
      <c r="A21" s="80">
        <v>16</v>
      </c>
      <c r="B21" s="53" t="s">
        <v>339</v>
      </c>
      <c r="C21" s="84">
        <v>5</v>
      </c>
      <c r="D21" s="54">
        <v>5</v>
      </c>
      <c r="E21" s="27" t="s">
        <v>68</v>
      </c>
      <c r="F21" s="54" t="s">
        <v>340</v>
      </c>
      <c r="G21" s="75" t="s">
        <v>26</v>
      </c>
      <c r="H21" s="65">
        <v>41920</v>
      </c>
    </row>
    <row r="22" spans="1:8" ht="29.25" customHeight="1">
      <c r="A22" s="80">
        <v>17</v>
      </c>
      <c r="B22" s="64" t="s">
        <v>341</v>
      </c>
      <c r="C22" s="10">
        <v>2.8</v>
      </c>
      <c r="D22" s="75">
        <v>2.8</v>
      </c>
      <c r="E22" s="27" t="s">
        <v>68</v>
      </c>
      <c r="F22" s="82" t="s">
        <v>342</v>
      </c>
      <c r="G22" s="75" t="s">
        <v>26</v>
      </c>
      <c r="H22" s="74">
        <v>42382</v>
      </c>
    </row>
    <row r="23" spans="1:8" ht="30.75" customHeight="1">
      <c r="A23" s="80">
        <v>18</v>
      </c>
      <c r="B23" s="64" t="s">
        <v>343</v>
      </c>
      <c r="C23" s="81">
        <v>10</v>
      </c>
      <c r="D23" s="82">
        <v>10</v>
      </c>
      <c r="E23" s="27" t="s">
        <v>68</v>
      </c>
      <c r="F23" s="75" t="s">
        <v>311</v>
      </c>
      <c r="G23" s="75" t="s">
        <v>26</v>
      </c>
      <c r="H23" s="83">
        <v>41667</v>
      </c>
    </row>
    <row r="24" spans="1:8" ht="12.75">
      <c r="A24" s="80">
        <v>19</v>
      </c>
      <c r="B24" s="64" t="s">
        <v>344</v>
      </c>
      <c r="C24" s="81">
        <v>5</v>
      </c>
      <c r="D24" s="82">
        <v>5</v>
      </c>
      <c r="E24" s="27" t="s">
        <v>68</v>
      </c>
      <c r="F24" s="75" t="s">
        <v>345</v>
      </c>
      <c r="G24" s="75" t="s">
        <v>26</v>
      </c>
      <c r="H24" s="83">
        <v>42203</v>
      </c>
    </row>
    <row r="25" spans="1:8" ht="12.75">
      <c r="A25" s="80">
        <v>20</v>
      </c>
      <c r="B25" s="64" t="s">
        <v>346</v>
      </c>
      <c r="C25" s="81">
        <v>5</v>
      </c>
      <c r="D25" s="82">
        <v>1.104</v>
      </c>
      <c r="E25" s="27" t="s">
        <v>68</v>
      </c>
      <c r="F25" s="75" t="s">
        <v>347</v>
      </c>
      <c r="G25" s="75" t="s">
        <v>26</v>
      </c>
      <c r="H25" s="83">
        <v>42103</v>
      </c>
    </row>
    <row r="26" spans="1:8" ht="26.25" customHeight="1">
      <c r="A26" s="80">
        <v>21</v>
      </c>
      <c r="B26" s="64" t="s">
        <v>348</v>
      </c>
      <c r="C26" s="81">
        <v>2</v>
      </c>
      <c r="D26" s="82">
        <v>2</v>
      </c>
      <c r="E26" s="27" t="s">
        <v>68</v>
      </c>
      <c r="F26" s="75" t="s">
        <v>349</v>
      </c>
      <c r="G26" s="75" t="s">
        <v>27</v>
      </c>
      <c r="H26" s="83">
        <v>41928</v>
      </c>
    </row>
    <row r="27" spans="1:8" ht="31.5" customHeight="1">
      <c r="A27" s="80">
        <v>22</v>
      </c>
      <c r="B27" s="64" t="s">
        <v>350</v>
      </c>
      <c r="C27" s="81">
        <v>1.1</v>
      </c>
      <c r="D27" s="82">
        <v>1</v>
      </c>
      <c r="E27" s="27" t="s">
        <v>68</v>
      </c>
      <c r="F27" s="75" t="s">
        <v>351</v>
      </c>
      <c r="G27" s="75" t="s">
        <v>26</v>
      </c>
      <c r="H27" s="83">
        <v>41818</v>
      </c>
    </row>
    <row r="28" spans="1:8" ht="12.75">
      <c r="A28" s="80">
        <v>23</v>
      </c>
      <c r="B28" s="64" t="s">
        <v>352</v>
      </c>
      <c r="C28" s="81">
        <v>8</v>
      </c>
      <c r="D28" s="82">
        <v>5</v>
      </c>
      <c r="E28" s="27" t="s">
        <v>68</v>
      </c>
      <c r="F28" s="75" t="s">
        <v>353</v>
      </c>
      <c r="G28" s="75" t="s">
        <v>328</v>
      </c>
      <c r="H28" s="83">
        <v>42086</v>
      </c>
    </row>
    <row r="29" spans="1:8" ht="33" customHeight="1">
      <c r="A29" s="80">
        <v>24</v>
      </c>
      <c r="B29" s="64" t="s">
        <v>354</v>
      </c>
      <c r="C29" s="81">
        <v>5</v>
      </c>
      <c r="D29" s="82">
        <v>1.792</v>
      </c>
      <c r="E29" s="27" t="s">
        <v>68</v>
      </c>
      <c r="F29" s="75" t="s">
        <v>355</v>
      </c>
      <c r="G29" s="75" t="s">
        <v>328</v>
      </c>
      <c r="H29" s="83">
        <v>42059</v>
      </c>
    </row>
    <row r="30" spans="1:8" ht="33" customHeight="1">
      <c r="A30" s="80">
        <v>25</v>
      </c>
      <c r="B30" s="64" t="s">
        <v>356</v>
      </c>
      <c r="C30" s="81">
        <v>3</v>
      </c>
      <c r="D30" s="82">
        <v>1.2</v>
      </c>
      <c r="E30" s="27" t="s">
        <v>68</v>
      </c>
      <c r="F30" s="75" t="s">
        <v>357</v>
      </c>
      <c r="G30" s="75" t="s">
        <v>328</v>
      </c>
      <c r="H30" s="83">
        <v>41999</v>
      </c>
    </row>
    <row r="31" spans="1:8" ht="33" customHeight="1">
      <c r="A31" s="80">
        <v>26</v>
      </c>
      <c r="B31" s="64" t="s">
        <v>358</v>
      </c>
      <c r="C31" s="81">
        <v>1</v>
      </c>
      <c r="D31" s="82">
        <v>1</v>
      </c>
      <c r="E31" s="27" t="s">
        <v>68</v>
      </c>
      <c r="F31" s="75" t="s">
        <v>359</v>
      </c>
      <c r="G31" s="75" t="s">
        <v>328</v>
      </c>
      <c r="H31" s="83">
        <v>41927</v>
      </c>
    </row>
    <row r="32" spans="1:8" ht="33" customHeight="1">
      <c r="A32" s="80">
        <v>27</v>
      </c>
      <c r="B32" s="64" t="s">
        <v>360</v>
      </c>
      <c r="C32" s="81">
        <v>10</v>
      </c>
      <c r="D32" s="82">
        <v>1</v>
      </c>
      <c r="E32" s="27" t="s">
        <v>68</v>
      </c>
      <c r="F32" s="75" t="s">
        <v>361</v>
      </c>
      <c r="G32" s="75" t="s">
        <v>26</v>
      </c>
      <c r="H32" s="82" t="s">
        <v>362</v>
      </c>
    </row>
    <row r="33" spans="1:8" ht="33" customHeight="1">
      <c r="A33" s="80">
        <v>28</v>
      </c>
      <c r="B33" s="64" t="s">
        <v>363</v>
      </c>
      <c r="C33" s="81">
        <v>1.5</v>
      </c>
      <c r="D33" s="82">
        <v>1.5</v>
      </c>
      <c r="E33" s="27" t="s">
        <v>68</v>
      </c>
      <c r="F33" s="75" t="s">
        <v>364</v>
      </c>
      <c r="G33" s="75" t="s">
        <v>27</v>
      </c>
      <c r="H33" s="83">
        <v>42092</v>
      </c>
    </row>
    <row r="34" spans="1:8" ht="33" customHeight="1">
      <c r="A34" s="80">
        <v>29</v>
      </c>
      <c r="B34" s="64" t="s">
        <v>365</v>
      </c>
      <c r="C34" s="81">
        <v>3</v>
      </c>
      <c r="D34" s="82">
        <v>3</v>
      </c>
      <c r="E34" s="27" t="s">
        <v>68</v>
      </c>
      <c r="F34" s="75" t="s">
        <v>366</v>
      </c>
      <c r="G34" s="75" t="s">
        <v>26</v>
      </c>
      <c r="H34" s="83">
        <v>41728</v>
      </c>
    </row>
    <row r="35" spans="1:8" ht="12.75">
      <c r="A35" s="80">
        <v>30</v>
      </c>
      <c r="B35" s="64" t="s">
        <v>367</v>
      </c>
      <c r="C35" s="81">
        <v>10</v>
      </c>
      <c r="D35" s="82">
        <v>10</v>
      </c>
      <c r="E35" s="27" t="s">
        <v>68</v>
      </c>
      <c r="F35" s="75" t="s">
        <v>368</v>
      </c>
      <c r="G35" s="75" t="s">
        <v>26</v>
      </c>
      <c r="H35" s="83">
        <v>42094</v>
      </c>
    </row>
    <row r="36" spans="1:8" ht="36.75" customHeight="1">
      <c r="A36" s="80">
        <v>31</v>
      </c>
      <c r="B36" s="64" t="s">
        <v>367</v>
      </c>
      <c r="C36" s="81">
        <v>10</v>
      </c>
      <c r="D36" s="82">
        <v>10</v>
      </c>
      <c r="E36" s="27" t="s">
        <v>68</v>
      </c>
      <c r="F36" s="75" t="s">
        <v>369</v>
      </c>
      <c r="G36" s="75" t="s">
        <v>26</v>
      </c>
      <c r="H36" s="83">
        <v>42326</v>
      </c>
    </row>
    <row r="37" spans="1:8" ht="29.25" customHeight="1">
      <c r="A37" s="80">
        <v>32</v>
      </c>
      <c r="B37" s="64" t="s">
        <v>370</v>
      </c>
      <c r="C37" s="81">
        <v>5</v>
      </c>
      <c r="D37" s="82">
        <v>4.4</v>
      </c>
      <c r="E37" s="27" t="s">
        <v>68</v>
      </c>
      <c r="F37" s="75" t="s">
        <v>371</v>
      </c>
      <c r="G37" s="75" t="s">
        <v>26</v>
      </c>
      <c r="H37" s="83">
        <v>42093</v>
      </c>
    </row>
    <row r="38" spans="1:8" ht="12.75">
      <c r="A38" s="80">
        <v>33</v>
      </c>
      <c r="B38" s="64" t="s">
        <v>372</v>
      </c>
      <c r="C38" s="81">
        <v>1.5</v>
      </c>
      <c r="D38" s="82">
        <v>1.5</v>
      </c>
      <c r="E38" s="27" t="s">
        <v>68</v>
      </c>
      <c r="F38" s="75" t="s">
        <v>373</v>
      </c>
      <c r="G38" s="75" t="s">
        <v>27</v>
      </c>
      <c r="H38" s="83">
        <v>42328</v>
      </c>
    </row>
    <row r="39" spans="1:8" ht="12.75">
      <c r="A39" s="80">
        <v>34</v>
      </c>
      <c r="B39" s="64" t="s">
        <v>374</v>
      </c>
      <c r="C39" s="81">
        <v>5</v>
      </c>
      <c r="D39" s="82">
        <v>5</v>
      </c>
      <c r="E39" s="27" t="s">
        <v>68</v>
      </c>
      <c r="F39" s="75" t="s">
        <v>375</v>
      </c>
      <c r="G39" s="75" t="s">
        <v>27</v>
      </c>
      <c r="H39" s="83">
        <v>42317</v>
      </c>
    </row>
    <row r="40" spans="1:8" ht="12.75">
      <c r="A40" s="80">
        <v>35</v>
      </c>
      <c r="B40" s="64" t="s">
        <v>376</v>
      </c>
      <c r="C40" s="81">
        <v>5</v>
      </c>
      <c r="D40" s="82">
        <v>3</v>
      </c>
      <c r="E40" s="27" t="s">
        <v>68</v>
      </c>
      <c r="F40" s="75" t="s">
        <v>377</v>
      </c>
      <c r="G40" s="75" t="s">
        <v>27</v>
      </c>
      <c r="H40" s="83">
        <v>42275</v>
      </c>
    </row>
    <row r="41" spans="1:8" ht="22.5" customHeight="1">
      <c r="A41" s="80">
        <v>36</v>
      </c>
      <c r="B41" s="64" t="s">
        <v>378</v>
      </c>
      <c r="C41" s="81">
        <v>4</v>
      </c>
      <c r="D41" s="82">
        <v>4</v>
      </c>
      <c r="E41" s="27" t="s">
        <v>68</v>
      </c>
      <c r="F41" s="75" t="s">
        <v>379</v>
      </c>
      <c r="G41" s="75" t="s">
        <v>328</v>
      </c>
      <c r="H41" s="83">
        <v>42304</v>
      </c>
    </row>
    <row r="42" spans="1:8" ht="22.5" customHeight="1">
      <c r="A42" s="80">
        <v>37</v>
      </c>
      <c r="B42" s="64" t="s">
        <v>380</v>
      </c>
      <c r="C42" s="81">
        <v>10</v>
      </c>
      <c r="D42" s="82">
        <v>6.63</v>
      </c>
      <c r="E42" s="27" t="s">
        <v>68</v>
      </c>
      <c r="F42" s="75" t="s">
        <v>381</v>
      </c>
      <c r="G42" s="75" t="s">
        <v>27</v>
      </c>
      <c r="H42" s="83">
        <v>42359</v>
      </c>
    </row>
    <row r="43" spans="1:8" ht="12.75">
      <c r="A43" s="80">
        <v>38</v>
      </c>
      <c r="B43" s="64" t="s">
        <v>382</v>
      </c>
      <c r="C43" s="81">
        <v>8</v>
      </c>
      <c r="D43" s="82">
        <v>4.96</v>
      </c>
      <c r="E43" s="27" t="s">
        <v>68</v>
      </c>
      <c r="F43" s="75" t="s">
        <v>383</v>
      </c>
      <c r="G43" s="75" t="s">
        <v>328</v>
      </c>
      <c r="H43" s="83">
        <v>42460</v>
      </c>
    </row>
    <row r="44" spans="1:8" ht="21.75" customHeight="1">
      <c r="A44" s="85" t="s">
        <v>384</v>
      </c>
      <c r="B44" s="85"/>
      <c r="C44" s="86">
        <f>SUM(C6:C43)</f>
        <v>188.1</v>
      </c>
      <c r="D44" s="86">
        <f>SUM(D6:D43)</f>
        <v>147.66600000000003</v>
      </c>
      <c r="E44" s="87"/>
      <c r="F44" s="88"/>
      <c r="G44" s="87"/>
      <c r="H44" s="87"/>
    </row>
  </sheetData>
  <sheetProtection selectLockedCells="1" selectUnlockedCells="1"/>
  <mergeCells count="2">
    <mergeCell ref="A2:H2"/>
    <mergeCell ref="A44:B4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